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e\2023\7.Raport executie bugetara\"/>
    </mc:Choice>
  </mc:AlternateContent>
  <xr:revisionPtr revIDLastSave="0" documentId="13_ncr:1_{792ED80A-6B7D-4034-A76D-3FD1686D3C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aie1" sheetId="1" r:id="rId1"/>
    <sheet name="Foaie2" sheetId="2" r:id="rId2"/>
    <sheet name="Foaie3" sheetId="3" r:id="rId3"/>
    <sheet name="Foaie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4" l="1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1" i="4"/>
  <c r="D47" i="1"/>
  <c r="D78" i="1"/>
  <c r="D75" i="1"/>
  <c r="D64" i="1"/>
  <c r="D56" i="1"/>
  <c r="E99" i="1"/>
  <c r="E102" i="1"/>
  <c r="E97" i="1"/>
  <c r="E91" i="1"/>
  <c r="D94" i="1"/>
  <c r="D97" i="1"/>
  <c r="D99" i="1"/>
  <c r="D102" i="1"/>
  <c r="E88" i="1"/>
  <c r="E86" i="1"/>
  <c r="D88" i="1"/>
  <c r="E75" i="1"/>
  <c r="D17" i="1"/>
  <c r="E47" i="1"/>
  <c r="E17" i="1"/>
  <c r="E68" i="1"/>
  <c r="E64" i="1"/>
  <c r="E56" i="1"/>
  <c r="E83" i="1" l="1"/>
  <c r="E81" i="1"/>
  <c r="E78" i="1"/>
  <c r="E71" i="1"/>
  <c r="E62" i="1"/>
  <c r="E60" i="1"/>
  <c r="E16" i="1"/>
  <c r="D68" i="1"/>
  <c r="D62" i="1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7" i="2"/>
  <c r="E114" i="2"/>
  <c r="E110" i="2"/>
  <c r="E107" i="2"/>
  <c r="E105" i="2"/>
  <c r="E102" i="2"/>
  <c r="E100" i="2"/>
  <c r="E94" i="2"/>
  <c r="E92" i="2"/>
  <c r="E89" i="2"/>
  <c r="E87" i="2"/>
  <c r="E84" i="2"/>
  <c r="E79" i="2"/>
  <c r="E75" i="2"/>
  <c r="E69" i="2"/>
  <c r="E60" i="2"/>
  <c r="E91" i="2" l="1"/>
  <c r="E55" i="1"/>
  <c r="D16" i="1"/>
  <c r="D16" i="2"/>
  <c r="D15" i="2" s="1"/>
  <c r="D81" i="1"/>
  <c r="D71" i="1" l="1"/>
  <c r="D60" i="1" l="1"/>
  <c r="D83" i="1"/>
  <c r="E94" i="1"/>
  <c r="D86" i="1"/>
  <c r="E85" i="1" l="1"/>
  <c r="E54" i="1" s="1"/>
  <c r="D55" i="1" l="1"/>
  <c r="E104" i="1"/>
  <c r="D91" i="1" l="1"/>
  <c r="D85" i="1" l="1"/>
  <c r="D54" i="1" s="1"/>
  <c r="D104" i="1" s="1"/>
</calcChain>
</file>

<file path=xl/sharedStrings.xml><?xml version="1.0" encoding="utf-8"?>
<sst xmlns="http://schemas.openxmlformats.org/spreadsheetml/2006/main" count="1805" uniqueCount="707">
  <si>
    <t>COMUNA PARAVA</t>
  </si>
  <si>
    <t>U.A.T.   PARAVA</t>
  </si>
  <si>
    <t>JUDEȚUL BACAU</t>
  </si>
  <si>
    <t>Cod cont</t>
  </si>
  <si>
    <t>Nr crt.</t>
  </si>
  <si>
    <t>24.51.02.10</t>
  </si>
  <si>
    <t>24.51.02</t>
  </si>
  <si>
    <t>24.51.02.20</t>
  </si>
  <si>
    <t>24.56.02</t>
  </si>
  <si>
    <t>24.61.02.20</t>
  </si>
  <si>
    <t>24.61.02</t>
  </si>
  <si>
    <t>24.65.02.</t>
  </si>
  <si>
    <t>24.65.02.10</t>
  </si>
  <si>
    <t>24.65.02.20</t>
  </si>
  <si>
    <t>24.65.02.59</t>
  </si>
  <si>
    <t>24.67.02</t>
  </si>
  <si>
    <t>24.67.02.10</t>
  </si>
  <si>
    <t>24.67.02.20</t>
  </si>
  <si>
    <t>24.67.02.59</t>
  </si>
  <si>
    <t>24.68.02</t>
  </si>
  <si>
    <t>24.68.02.10</t>
  </si>
  <si>
    <t>24.68.02.57</t>
  </si>
  <si>
    <t>24.70.02</t>
  </si>
  <si>
    <t>24.70.02.20</t>
  </si>
  <si>
    <t>24.84.02</t>
  </si>
  <si>
    <t>RAPORT</t>
  </si>
  <si>
    <t>Denumire indicator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</si>
  <si>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</si>
  <si>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</si>
  <si>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</si>
  <si>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</si>
  <si>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</si>
  <si>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</si>
  <si>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</si>
  <si>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</si>
  <si>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</si>
  <si>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</si>
  <si>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</si>
  <si>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</si>
  <si>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</si>
  <si>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</si>
  <si>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</si>
  <si>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</si>
  <si>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</si>
  <si>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</si>
  <si>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</si>
  <si>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</si>
  <si>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</si>
  <si>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</si>
  <si>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</si>
  <si>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</si>
  <si>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</si>
  <si>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</si>
  <si>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</si>
  <si>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</si>
  <si>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</si>
  <si>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</si>
  <si>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</si>
  <si>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</si>
  <si>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</si>
  <si>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</si>
  <si>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36</t>
  </si>
  <si>
    <t>37</t>
  </si>
  <si>
    <t>38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</si>
  <si>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</si>
  <si>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</si>
  <si>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</si>
  <si>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</si>
  <si>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</si>
  <si>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</si>
  <si>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</si>
  <si>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</si>
  <si>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</si>
  <si>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</si>
  <si>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</si>
  <si>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</si>
  <si>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</si>
  <si>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</si>
  <si>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</si>
  <si>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</si>
  <si>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</si>
  <si>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</si>
  <si>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</si>
  <si>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65</t>
  </si>
  <si>
    <t>66</t>
  </si>
  <si>
    <t>67</t>
  </si>
  <si>
    <t>68</t>
  </si>
  <si>
    <t>Incasari realizate</t>
  </si>
  <si>
    <t>Impozit pe venit din transfer proprietati</t>
  </si>
  <si>
    <t>03.02.18</t>
  </si>
  <si>
    <t>Cote defalcate din impozitul pe venit</t>
  </si>
  <si>
    <t>04.02.01</t>
  </si>
  <si>
    <t>Cote defalcate din impozitul pe venit pentru echilibrarea bugetelor locale</t>
  </si>
  <si>
    <t>Impozit pe cladiri de la persoane fizice</t>
  </si>
  <si>
    <t>07.02.01.01</t>
  </si>
  <si>
    <t>Impozit pe cladiri de la persoane juridice</t>
  </si>
  <si>
    <t>07.02.01.02</t>
  </si>
  <si>
    <t>07.02.02.01</t>
  </si>
  <si>
    <t>Impozit pe teren de la persoane juridice</t>
  </si>
  <si>
    <t>Impozit pe teren de la persoane fizice</t>
  </si>
  <si>
    <t>07.02.02.02</t>
  </si>
  <si>
    <t>impozit pe teren extravilan</t>
  </si>
  <si>
    <t>07.02.02.03</t>
  </si>
  <si>
    <t>Sume defalcate din TVA pt. ch. Descentralizate                       comune</t>
  </si>
  <si>
    <t>sume defalcate din TVA pt drumuri</t>
  </si>
  <si>
    <t xml:space="preserve">sume defalcate din TVA pentru echilibrarea bugetelor locale </t>
  </si>
  <si>
    <t xml:space="preserve">impozit mijloace transport persoane fizice </t>
  </si>
  <si>
    <t>impozit mijloace transport persoane juridice</t>
  </si>
  <si>
    <t>taxe autorizatii functionare</t>
  </si>
  <si>
    <t>alte taxe pentru utilizarea bunurilor</t>
  </si>
  <si>
    <t>alte impozite si taxe</t>
  </si>
  <si>
    <t>venituri din concesiuni</t>
  </si>
  <si>
    <t>venituri din prestari servicii</t>
  </si>
  <si>
    <t>taxe extrajudiciare de timbru</t>
  </si>
  <si>
    <t>venituri din amenzi</t>
  </si>
  <si>
    <t>alte amenzi, penalitati</t>
  </si>
  <si>
    <t>alte venituri</t>
  </si>
  <si>
    <t>varsaminte din sect funt. Pentru sect. dezv.</t>
  </si>
  <si>
    <t xml:space="preserve">subventii de stat - Ajutoare pentru incalzirea locuintei </t>
  </si>
  <si>
    <t>Sectiunea de functionare    total</t>
  </si>
  <si>
    <t>Sectiunea de dezvoltare    total</t>
  </si>
  <si>
    <t>sume exc bug fin in sect dezv</t>
  </si>
  <si>
    <t>FEADR</t>
  </si>
  <si>
    <t xml:space="preserve">TOTAL VENITURI   </t>
  </si>
  <si>
    <t>69</t>
  </si>
  <si>
    <t>TOTAL CHELTUIELI</t>
  </si>
  <si>
    <t>Autoritati executive</t>
  </si>
  <si>
    <t>cheltuieli de personal</t>
  </si>
  <si>
    <t>bunuri si servicii</t>
  </si>
  <si>
    <t>Transfer intre institutii publice - centre ocrotirei sociale</t>
  </si>
  <si>
    <t>Transfer -- centre ocrotirei sociale</t>
  </si>
  <si>
    <t>protectie civila</t>
  </si>
  <si>
    <t>invatamant</t>
  </si>
  <si>
    <t>burse</t>
  </si>
  <si>
    <t>cheltuieli de capital</t>
  </si>
  <si>
    <t>cultura, recreere si religie</t>
  </si>
  <si>
    <t xml:space="preserve">transferuri </t>
  </si>
  <si>
    <t>asistenta sociala</t>
  </si>
  <si>
    <t>ajutoare sociale -incalzire indemnizatii persoane cu handicap</t>
  </si>
  <si>
    <t>Servicii si dezvoltare poblica</t>
  </si>
  <si>
    <t xml:space="preserve">transporturi </t>
  </si>
  <si>
    <t>24,84,02,20</t>
  </si>
  <si>
    <t>protectia mediului</t>
  </si>
  <si>
    <t>cheltuieli de capital  masura 322</t>
  </si>
  <si>
    <t>EXCEDENT (total venituri - total cheltuieli)</t>
  </si>
  <si>
    <t>71</t>
  </si>
  <si>
    <t>24,51,02</t>
  </si>
  <si>
    <t>24,74,02</t>
  </si>
  <si>
    <t>24,74,02,56</t>
  </si>
  <si>
    <t>24,74,02,71</t>
  </si>
  <si>
    <t>24,84,02</t>
  </si>
  <si>
    <t>35</t>
  </si>
  <si>
    <t>70</t>
  </si>
  <si>
    <t xml:space="preserve">CONTABIL, </t>
  </si>
  <si>
    <t>72</t>
  </si>
  <si>
    <t>73</t>
  </si>
  <si>
    <t>alte venituri pe proprietate</t>
  </si>
  <si>
    <t>taxe speciale</t>
  </si>
  <si>
    <t>mii lei</t>
  </si>
  <si>
    <t>24,51,02,85</t>
  </si>
  <si>
    <t>sume recuperate din anii precedenti</t>
  </si>
  <si>
    <t>24,67,02,56</t>
  </si>
  <si>
    <t>24,70,02,10</t>
  </si>
  <si>
    <t>24,74,02,20</t>
  </si>
  <si>
    <t xml:space="preserve">cheltuieli de capital </t>
  </si>
  <si>
    <t>24,84,02,71</t>
  </si>
  <si>
    <t>74</t>
  </si>
  <si>
    <t>75</t>
  </si>
  <si>
    <t>76</t>
  </si>
  <si>
    <t>77</t>
  </si>
  <si>
    <t>78</t>
  </si>
  <si>
    <t>79</t>
  </si>
  <si>
    <t>80</t>
  </si>
  <si>
    <t>81</t>
  </si>
  <si>
    <t>taxe hoteliere</t>
  </si>
  <si>
    <t>Venituri din valorif.unor bunuri</t>
  </si>
  <si>
    <t>24.56.02.51</t>
  </si>
  <si>
    <t>taxe judiciare de timbru</t>
  </si>
  <si>
    <t>alte impozite si taxe pe proprietate</t>
  </si>
  <si>
    <t>07.02.50</t>
  </si>
  <si>
    <t>24,61,02,56</t>
  </si>
  <si>
    <t>24,61,02,71</t>
  </si>
  <si>
    <t>Ordine si siguranta nationala</t>
  </si>
  <si>
    <t>24,61,02</t>
  </si>
  <si>
    <t>ACTIVE FIXE</t>
  </si>
  <si>
    <t>24,84,02,81</t>
  </si>
  <si>
    <t>Rambursari de credite</t>
  </si>
  <si>
    <t>62</t>
  </si>
  <si>
    <t>63</t>
  </si>
  <si>
    <t>64</t>
  </si>
  <si>
    <t>24.65.02</t>
  </si>
  <si>
    <t>24,51,02,71</t>
  </si>
  <si>
    <t>82</t>
  </si>
  <si>
    <t>83</t>
  </si>
  <si>
    <t>84</t>
  </si>
  <si>
    <t>85</t>
  </si>
  <si>
    <t>24.67,02,71</t>
  </si>
  <si>
    <t>24.70.02.71</t>
  </si>
  <si>
    <t>86</t>
  </si>
  <si>
    <t>87</t>
  </si>
  <si>
    <t>88</t>
  </si>
  <si>
    <t>89</t>
  </si>
  <si>
    <t>24.65.02.57</t>
  </si>
  <si>
    <t>90</t>
  </si>
  <si>
    <t>sume din finantare anilor precedenti</t>
  </si>
  <si>
    <t>91</t>
  </si>
  <si>
    <t>24.65.02.71</t>
  </si>
  <si>
    <t>cheltuieli de capital FEADR</t>
  </si>
  <si>
    <t>tichete sociale gradinita si CES</t>
  </si>
  <si>
    <t>92</t>
  </si>
  <si>
    <t>93</t>
  </si>
  <si>
    <t>24,84,02,56</t>
  </si>
  <si>
    <t>24.61.02.10</t>
  </si>
  <si>
    <t>locuinte, servicii si dezvoltare publica</t>
  </si>
  <si>
    <t>sume primite din Finantare PNDL</t>
  </si>
  <si>
    <t>24.66.02</t>
  </si>
  <si>
    <t>24.66.02.71</t>
  </si>
  <si>
    <t>Sanatate</t>
  </si>
  <si>
    <t>Active fixe</t>
  </si>
  <si>
    <t>94</t>
  </si>
  <si>
    <t>95</t>
  </si>
  <si>
    <t>96</t>
  </si>
  <si>
    <t>24,65,02,85</t>
  </si>
  <si>
    <t>Donatii si sponsorizari</t>
  </si>
  <si>
    <t>97</t>
  </si>
  <si>
    <t>98</t>
  </si>
  <si>
    <t>99</t>
  </si>
  <si>
    <t xml:space="preserve">                 In vederea incadrarii in prevederile art. 49 alin 12, din Legea nr.273/2006 privind finantele publice locale, cu modificarile si completarile ulterioare, </t>
  </si>
  <si>
    <t>24.65.02.58</t>
  </si>
  <si>
    <t>Finantare externa After School</t>
  </si>
  <si>
    <t>24.68.02.85</t>
  </si>
  <si>
    <t xml:space="preserve">                 Intrucat bugetul pe anul 2019 nu a fost aprobat pana la incheierea trimestrului I, pentru aprobarea contului de executie, in cazul veniturilor cat si in cazul cheltuielilor s-au utilizat prevederi bugetare trimestriale la nivelul veniturilor respectiv a cheltuielilor realizate.</t>
  </si>
  <si>
    <t xml:space="preserve">Prevederi bugetare trimestriale </t>
  </si>
  <si>
    <t>Sume repartizate din Fondul la dispozitia Consiliului Judetean</t>
  </si>
  <si>
    <t>04.02.05</t>
  </si>
  <si>
    <t>24.68.02.20</t>
  </si>
  <si>
    <t>cheltuieli materiale</t>
  </si>
  <si>
    <t xml:space="preserve">NR. </t>
  </si>
  <si>
    <t>Sume primite in cadrul mecanismului decontarii de plata</t>
  </si>
  <si>
    <t>FSE</t>
  </si>
  <si>
    <t>varsaminte din sect.func ptr sec dezv</t>
  </si>
  <si>
    <t>480201</t>
  </si>
  <si>
    <t>Sume primite in contul platilor efectuate in anul curent</t>
  </si>
  <si>
    <t>subventii de la bugetul de stat catre bugetele locale necesare sustinerii derularii proiectelor finantate din FEN</t>
  </si>
  <si>
    <t>ICHIM GINA-MARIA</t>
  </si>
  <si>
    <t xml:space="preserve">               Subsemnatul Andriescu Andrei Alexandru, inspector  in cadrul aparatului de specialitate al Primarului Comunei Parava- judetul Bacau,</t>
  </si>
  <si>
    <r>
      <t xml:space="preserve">                 Propun aprobarea executiei bugetului de venituri si cheltuieli al bugetului local pe trimestrul I anul</t>
    </r>
    <r>
      <rPr>
        <b/>
        <sz val="11"/>
        <color theme="1"/>
        <rFont val="Calibri"/>
        <family val="2"/>
        <charset val="238"/>
        <scheme val="minor"/>
      </rPr>
      <t xml:space="preserve"> 2021</t>
    </r>
    <r>
      <rPr>
        <sz val="11"/>
        <color theme="1"/>
        <rFont val="Calibri"/>
        <family val="2"/>
        <charset val="238"/>
        <scheme val="minor"/>
      </rPr>
      <t xml:space="preserve">, dupa cum urmeaza:
</t>
    </r>
  </si>
  <si>
    <t>Privind contul de executie al bugetului local de venituri si cheltuieli trimestrul I anul 2021</t>
  </si>
  <si>
    <t>04.02.04</t>
  </si>
  <si>
    <t>Prevederi trimestriale</t>
  </si>
  <si>
    <t>Cod</t>
  </si>
  <si>
    <t>Trim I</t>
  </si>
  <si>
    <t>A</t>
  </si>
  <si>
    <t>B</t>
  </si>
  <si>
    <t>SECTIUNEA DE FUNCTIONARE + SECTIUNE DE DEZVOLTARE</t>
  </si>
  <si>
    <t>000102</t>
  </si>
  <si>
    <t>TOTAL VENITURI</t>
  </si>
  <si>
    <t>499002</t>
  </si>
  <si>
    <t>VENITURI PROPRII</t>
  </si>
  <si>
    <t>000202</t>
  </si>
  <si>
    <t>I.  VENITURI CURENTE</t>
  </si>
  <si>
    <t>000302</t>
  </si>
  <si>
    <t>A.  VENITURI FISCALE</t>
  </si>
  <si>
    <t>000402</t>
  </si>
  <si>
    <t>A1.  IMPOZIT  PE VENIT, PROFIT SI CASTIGURI DIN CAPITAL</t>
  </si>
  <si>
    <t>000602</t>
  </si>
  <si>
    <t>A1.2.  IMPOZIT PE VENIT, PROFIT, SI CASTIGURI DIN CAPITAL DE LA PERSOANE FIZICE</t>
  </si>
  <si>
    <t>0402</t>
  </si>
  <si>
    <t>Cote si sume defalcate din impozitul pe venit</t>
  </si>
  <si>
    <t>040201</t>
  </si>
  <si>
    <t>040204</t>
  </si>
  <si>
    <t>Sume alocate din cotele defalcate din impozitul pe venit pentru echilibrarea bugetelor locale</t>
  </si>
  <si>
    <t>040205</t>
  </si>
  <si>
    <t>000902</t>
  </si>
  <si>
    <t>A3.  IMPOZITE SI TAXE PE PROPRIETATE</t>
  </si>
  <si>
    <t>0702</t>
  </si>
  <si>
    <t>Impozite si  taxe pe proprietate</t>
  </si>
  <si>
    <t>070201</t>
  </si>
  <si>
    <t>Impozit si taxa pe cladiri</t>
  </si>
  <si>
    <t>07020101</t>
  </si>
  <si>
    <t>07020102</t>
  </si>
  <si>
    <t>Impozit si taxa pe cladiri de la persoane juridice</t>
  </si>
  <si>
    <t>070202</t>
  </si>
  <si>
    <t>Impozit si taxa pe teren</t>
  </si>
  <si>
    <t>07020201</t>
  </si>
  <si>
    <t>Impozit pe terenuri de la persoane fizice</t>
  </si>
  <si>
    <t>07020202</t>
  </si>
  <si>
    <t>Impozit si taxa pe teren de la persoane juridice</t>
  </si>
  <si>
    <t>07020203</t>
  </si>
  <si>
    <t>Impozitul pe terenul din extravilan</t>
  </si>
  <si>
    <t>001002</t>
  </si>
  <si>
    <t>A4.  IMPOZITE SI TAXE PE BUNURI SI SERVICII</t>
  </si>
  <si>
    <t>1102</t>
  </si>
  <si>
    <t>Sume defalcate din TVA</t>
  </si>
  <si>
    <t>110202</t>
  </si>
  <si>
    <t xml:space="preserve">Sume defalcate din taxa pe valoarea adaugata pentru finantarea cheltuielilor descentralizate la nivelul comunelor, oraselor, municipiilor, sectoarelor si Municipiului Bucuresti </t>
  </si>
  <si>
    <t>110205</t>
  </si>
  <si>
    <t xml:space="preserve">Sume defalcate din taxa pe valoarea adaugata pentru drumuri </t>
  </si>
  <si>
    <t>110206</t>
  </si>
  <si>
    <t>Sume defalcate din taxa pe valoarea adaugata pentru echilibrarea bugetelor locale</t>
  </si>
  <si>
    <t>1602</t>
  </si>
  <si>
    <t>Taxe pe utilizarea bunurilor, autorizarea utilizarii bunurilor sau pe desfasurarea de activitati</t>
  </si>
  <si>
    <t>160202</t>
  </si>
  <si>
    <t>Impozit pe mijloacele de transport</t>
  </si>
  <si>
    <t>16020201</t>
  </si>
  <si>
    <t>Impozit pe mijloacele de transport detinute de persoane fizice</t>
  </si>
  <si>
    <t>16020202</t>
  </si>
  <si>
    <t>Impozit pe mijloacele de transport detinute de persoane juridice</t>
  </si>
  <si>
    <t>001102</t>
  </si>
  <si>
    <t>A6.  ALTE IMPOZITE SI TAXE FISCALE</t>
  </si>
  <si>
    <t>1802</t>
  </si>
  <si>
    <t>Alte impozite si taxe fiscale</t>
  </si>
  <si>
    <t>180250</t>
  </si>
  <si>
    <t>Alte impozite si taxe</t>
  </si>
  <si>
    <t>001202</t>
  </si>
  <si>
    <t>C.   VENITURI NEFISCALE</t>
  </si>
  <si>
    <t>001302</t>
  </si>
  <si>
    <t>C1.  VENITURI DIN PROPRIETATE</t>
  </si>
  <si>
    <t>3002</t>
  </si>
  <si>
    <t>Venituri din proprietate</t>
  </si>
  <si>
    <t>300205</t>
  </si>
  <si>
    <t>Venituri din concesiuni si inchirieri</t>
  </si>
  <si>
    <t>30020530</t>
  </si>
  <si>
    <t>Alte venituri din concesiuni si inchirieri de catre institutiile publice</t>
  </si>
  <si>
    <t>001402</t>
  </si>
  <si>
    <t>C2.  VANZARI DE BUNURI SI SERVICII</t>
  </si>
  <si>
    <t>3502</t>
  </si>
  <si>
    <t>Amenzi, penalitati si confiscari</t>
  </si>
  <si>
    <t>350201</t>
  </si>
  <si>
    <t>Venituri din amenzi si alte sanctiuni aplicate potrivit dispozitiilor legale</t>
  </si>
  <si>
    <t>35020102</t>
  </si>
  <si>
    <t>Venituri din amenzi si alte sanctiuni aplicate de catre alte institutii de specialitate</t>
  </si>
  <si>
    <t>350250</t>
  </si>
  <si>
    <t>Alte amenzi, penalitati si confiscari</t>
  </si>
  <si>
    <t>3602</t>
  </si>
  <si>
    <t>Diverse venituri</t>
  </si>
  <si>
    <t>360206</t>
  </si>
  <si>
    <t>Taxe speciale</t>
  </si>
  <si>
    <t>370203</t>
  </si>
  <si>
    <t>Varsaminte din sectiunea de functionare pentru finantarea sectiunii de dezvoltare a bugetului local (cu semnul minus)</t>
  </si>
  <si>
    <t>370204</t>
  </si>
  <si>
    <t>Varsaminte din sectiunea de functionare</t>
  </si>
  <si>
    <t>001702</t>
  </si>
  <si>
    <t>IV.  SUBVENTII</t>
  </si>
  <si>
    <t>001802</t>
  </si>
  <si>
    <t>SUBVENTII DE LA ALTE NIVELE ALE ADMINISTRATIEI PUBLICE</t>
  </si>
  <si>
    <t>4202</t>
  </si>
  <si>
    <t>Subventii de la bugetul de stat</t>
  </si>
  <si>
    <t>002002</t>
  </si>
  <si>
    <t>B.  Curente</t>
  </si>
  <si>
    <t>420234</t>
  </si>
  <si>
    <t>Subventii pentru acordarea ajutorului pentru încalzirea locuintei cu lemne, carbuni, combustibili petrolieri</t>
  </si>
  <si>
    <t>420269</t>
  </si>
  <si>
    <t>Subventii de la bugetul de stat catre bugetele locale necesare sustinerii derularii proiectelor finantate din fonduri externe nerambursabile (FEN) postaderare, aferente perioadei de programare 2014-2020</t>
  </si>
  <si>
    <t>4802</t>
  </si>
  <si>
    <t>Sume primite de la UE/alti donatori in contul platilor efectuate si prefinantari aferente cadrului financiar 2014-2020</t>
  </si>
  <si>
    <t>480202</t>
  </si>
  <si>
    <t xml:space="preserve">	Fondul Social European (FSE)</t>
  </si>
  <si>
    <t>48020201</t>
  </si>
  <si>
    <t xml:space="preserve">		Sume primite in contul platilor efectuate in anul curent</t>
  </si>
  <si>
    <t>48020203</t>
  </si>
  <si>
    <t xml:space="preserve">		Prefinantare</t>
  </si>
  <si>
    <t>4902</t>
  </si>
  <si>
    <t xml:space="preserve">    01</t>
  </si>
  <si>
    <t>CHELTUIELI CURENTE</t>
  </si>
  <si>
    <t xml:space="preserve">    10</t>
  </si>
  <si>
    <t>TITLUL I CHELTUIELI DE PERSONAL</t>
  </si>
  <si>
    <t xml:space="preserve">    1001</t>
  </si>
  <si>
    <t>Cheltuieli salariale in bani</t>
  </si>
  <si>
    <t xml:space="preserve">    100101</t>
  </si>
  <si>
    <t>Salarii de baza</t>
  </si>
  <si>
    <t xml:space="preserve">    100105</t>
  </si>
  <si>
    <t>Sporuri pentru conditii de munca</t>
  </si>
  <si>
    <t xml:space="preserve">    100112</t>
  </si>
  <si>
    <t>Indemnizatii platite unor persoane din afara unitatii</t>
  </si>
  <si>
    <t xml:space="preserve">    100117</t>
  </si>
  <si>
    <t>Indemnizatii de hrana</t>
  </si>
  <si>
    <t xml:space="preserve">    100130</t>
  </si>
  <si>
    <t>Alte drepturi salariale in bani</t>
  </si>
  <si>
    <t xml:space="preserve">    1003</t>
  </si>
  <si>
    <t>Contributii</t>
  </si>
  <si>
    <t xml:space="preserve">    100307</t>
  </si>
  <si>
    <t>Contributia asiguratorie pentru munca</t>
  </si>
  <si>
    <t xml:space="preserve">    20</t>
  </si>
  <si>
    <t>TITLUL II BUNURI SI SERVICII</t>
  </si>
  <si>
    <t xml:space="preserve">    2001</t>
  </si>
  <si>
    <t>Bunuri si servicii</t>
  </si>
  <si>
    <t xml:space="preserve">    200101</t>
  </si>
  <si>
    <t>Furnituri de birou</t>
  </si>
  <si>
    <t xml:space="preserve">    200102</t>
  </si>
  <si>
    <t>Materiale pentru curatenie</t>
  </si>
  <si>
    <t xml:space="preserve">    200103</t>
  </si>
  <si>
    <t>Încalzit, Iluminat si forta motrica</t>
  </si>
  <si>
    <t xml:space="preserve">    200104</t>
  </si>
  <si>
    <t>Apa, canal si salubritate</t>
  </si>
  <si>
    <t xml:space="preserve">    200105</t>
  </si>
  <si>
    <t>Carburanti si lubrifianti</t>
  </si>
  <si>
    <t xml:space="preserve">    200106</t>
  </si>
  <si>
    <t>Piese de schimb</t>
  </si>
  <si>
    <t xml:space="preserve">    200108</t>
  </si>
  <si>
    <t>Posta, telecomunicatii, radio, tv, internet</t>
  </si>
  <si>
    <t xml:space="preserve">    200109</t>
  </si>
  <si>
    <t>Materiale si prestari de servicii cu caracter functional</t>
  </si>
  <si>
    <t xml:space="preserve">    200130</t>
  </si>
  <si>
    <t>Alte bunuri si servicii pentru întretinere si functionare</t>
  </si>
  <si>
    <t xml:space="preserve">    2002</t>
  </si>
  <si>
    <t>Reparatii curente</t>
  </si>
  <si>
    <t xml:space="preserve">    2003</t>
  </si>
  <si>
    <t>Hrana</t>
  </si>
  <si>
    <t xml:space="preserve">    200301</t>
  </si>
  <si>
    <t>Hrana pentru oameni</t>
  </si>
  <si>
    <t xml:space="preserve">    2004</t>
  </si>
  <si>
    <t>Medicamente si materiale sanitare</t>
  </si>
  <si>
    <t xml:space="preserve">    200402</t>
  </si>
  <si>
    <t>Materiale sanitare</t>
  </si>
  <si>
    <t xml:space="preserve">    2005</t>
  </si>
  <si>
    <t>Bunuri de natura obiectelor de inventar</t>
  </si>
  <si>
    <t xml:space="preserve">    200530</t>
  </si>
  <si>
    <t>Alte obiecte de inventar</t>
  </si>
  <si>
    <t xml:space="preserve">    2006</t>
  </si>
  <si>
    <t>Daplasari, detasari, transferari</t>
  </si>
  <si>
    <t xml:space="preserve">    200601</t>
  </si>
  <si>
    <t>Deplasari interne, detasari, transferari</t>
  </si>
  <si>
    <t xml:space="preserve">    2011</t>
  </si>
  <si>
    <t>Carti, publicatii si materiale documentare</t>
  </si>
  <si>
    <t xml:space="preserve">    2012</t>
  </si>
  <si>
    <t>Consultanta si expertiza</t>
  </si>
  <si>
    <t xml:space="preserve">    2013</t>
  </si>
  <si>
    <t>Pregatire profesionala</t>
  </si>
  <si>
    <t xml:space="preserve">    2014</t>
  </si>
  <si>
    <t>Protectia muncii</t>
  </si>
  <si>
    <t xml:space="preserve">    2016</t>
  </si>
  <si>
    <t>Studii si cercetari</t>
  </si>
  <si>
    <t xml:space="preserve">    2030</t>
  </si>
  <si>
    <t>Alte cheltuieli</t>
  </si>
  <si>
    <t xml:space="preserve">    203003</t>
  </si>
  <si>
    <t>Prime de asigurare non-viata</t>
  </si>
  <si>
    <t xml:space="preserve">    203030</t>
  </si>
  <si>
    <t>Alte cheltuieli cu bunuri si servicii</t>
  </si>
  <si>
    <t xml:space="preserve">    51</t>
  </si>
  <si>
    <t>TITLUL VI TRANSFERURI INTRE UNITATI ALE ADMINISTRATIEI PUBLICE</t>
  </si>
  <si>
    <t xml:space="preserve">    5101</t>
  </si>
  <si>
    <t xml:space="preserve">Transferuri curente </t>
  </si>
  <si>
    <t xml:space="preserve">    510115</t>
  </si>
  <si>
    <t>Transferuri din bugetele locale pentru institutiile de asistenta sociala pentru persoanele cu handicap</t>
  </si>
  <si>
    <t xml:space="preserve">    57</t>
  </si>
  <si>
    <t>TITLUL IX ASISTENTA SOCIALA</t>
  </si>
  <si>
    <t xml:space="preserve">    5702</t>
  </si>
  <si>
    <t>Ajutoare sociale</t>
  </si>
  <si>
    <t xml:space="preserve">    570201</t>
  </si>
  <si>
    <t>Ajutoare sociale in numerar</t>
  </si>
  <si>
    <t xml:space="preserve">    570203</t>
  </si>
  <si>
    <t>Tichete de cresa si tichete sociale pentru gradinita</t>
  </si>
  <si>
    <t xml:space="preserve">    59</t>
  </si>
  <si>
    <t xml:space="preserve">TITLUL XI ALTE CHELTUIELI </t>
  </si>
  <si>
    <t xml:space="preserve">    5901</t>
  </si>
  <si>
    <t xml:space="preserve">Burse </t>
  </si>
  <si>
    <t xml:space="preserve">    5912</t>
  </si>
  <si>
    <t>Sustinerea cultelor</t>
  </si>
  <si>
    <t xml:space="preserve">    70</t>
  </si>
  <si>
    <t>CHELTUIELI DE CAPITAL</t>
  </si>
  <si>
    <t xml:space="preserve">    71</t>
  </si>
  <si>
    <t>TITLUL XIII  ACTIVE NEFINANCIARE</t>
  </si>
  <si>
    <t xml:space="preserve">    7101</t>
  </si>
  <si>
    <t xml:space="preserve">    710101</t>
  </si>
  <si>
    <t>Constructii</t>
  </si>
  <si>
    <t xml:space="preserve">    710103</t>
  </si>
  <si>
    <t>Mobilier, aparatura birotica si alte active corporale</t>
  </si>
  <si>
    <t xml:space="preserve">    710130</t>
  </si>
  <si>
    <t>Alte active fixe</t>
  </si>
  <si>
    <t xml:space="preserve">    84</t>
  </si>
  <si>
    <t>PLATI EFECTUATE IN ANII PRECEDENTI SI RECUPERATE IN ANUL CURENT (85.01)</t>
  </si>
  <si>
    <t xml:space="preserve">    85</t>
  </si>
  <si>
    <t>TITLUL XIX  PLATI EFECTUATE IN ANII PRECEDENTI SI RECUPERATE IN ANUL CURENT</t>
  </si>
  <si>
    <t xml:space="preserve">    8501</t>
  </si>
  <si>
    <t>Plati efectuate in anii precedenti si recuperate in anul curent</t>
  </si>
  <si>
    <t xml:space="preserve">    850101</t>
  </si>
  <si>
    <t>Plati efectuate in anii precedenti si recuperate in anul curent SF</t>
  </si>
  <si>
    <t>5002</t>
  </si>
  <si>
    <t>Partea I-a Servicii publice generale</t>
  </si>
  <si>
    <t>5102</t>
  </si>
  <si>
    <t>Autoritati publice si actiuni externe</t>
  </si>
  <si>
    <t>510201</t>
  </si>
  <si>
    <t>Autoritati executive si legislative</t>
  </si>
  <si>
    <t>51020103</t>
  </si>
  <si>
    <t>5602</t>
  </si>
  <si>
    <t>Transferuri cu caracter general intre diferite nivele ale administratiei</t>
  </si>
  <si>
    <t>560207</t>
  </si>
  <si>
    <t>5902</t>
  </si>
  <si>
    <t>Partea a II-a Aparare, Ordine Publica si Siguranta Nationala</t>
  </si>
  <si>
    <t>6102</t>
  </si>
  <si>
    <t>Ordine publica si siguranta nationala</t>
  </si>
  <si>
    <t>610205</t>
  </si>
  <si>
    <t>Protectie civila si protectia contra incendiilor</t>
  </si>
  <si>
    <t>6302</t>
  </si>
  <si>
    <t>Partea a III-a Cheltuieli Social - Culturale</t>
  </si>
  <si>
    <t>6502</t>
  </si>
  <si>
    <t>Invatamant</t>
  </si>
  <si>
    <t>650203</t>
  </si>
  <si>
    <t>Invatamant prescolar si primar</t>
  </si>
  <si>
    <t>65020301</t>
  </si>
  <si>
    <t>Invatamant prescolar</t>
  </si>
  <si>
    <t>65020302</t>
  </si>
  <si>
    <t>Invatamant primar</t>
  </si>
  <si>
    <t>650204</t>
  </si>
  <si>
    <t>Invatamant secundar</t>
  </si>
  <si>
    <t>65020401</t>
  </si>
  <si>
    <t>Invatamant secundar inferior</t>
  </si>
  <si>
    <t>6602</t>
  </si>
  <si>
    <t>660250</t>
  </si>
  <si>
    <t>Alte cheltuieli in domeniul sanatatii</t>
  </si>
  <si>
    <t>66025050</t>
  </si>
  <si>
    <t>Alte institutii si actiuni sanitare</t>
  </si>
  <si>
    <t>6702</t>
  </si>
  <si>
    <t>Cultura, recreere si religie</t>
  </si>
  <si>
    <t>670203</t>
  </si>
  <si>
    <t>Servicii culturale</t>
  </si>
  <si>
    <t>67020302</t>
  </si>
  <si>
    <t>Biblioteci publice comunale, orasenesti, municipale</t>
  </si>
  <si>
    <t>670250</t>
  </si>
  <si>
    <t>Alte servicii in domeniile culturii, recreeri si religiei</t>
  </si>
  <si>
    <t>6802</t>
  </si>
  <si>
    <t>Asigurari si asistenta sociala</t>
  </si>
  <si>
    <t>680205</t>
  </si>
  <si>
    <t>Asistenta sociala in caz de boli si invaliditati</t>
  </si>
  <si>
    <t>68020502</t>
  </si>
  <si>
    <t>Asistenta sociala in caz de invaliditate</t>
  </si>
  <si>
    <t>680215</t>
  </si>
  <si>
    <t>Prevenirea excluderii sociale</t>
  </si>
  <si>
    <t>68021501</t>
  </si>
  <si>
    <t>Ajutor social</t>
  </si>
  <si>
    <t>690200</t>
  </si>
  <si>
    <t>Partea a IV-a Servicii si Dezvoltare publica, Locuinte, Mediu si Ape</t>
  </si>
  <si>
    <t>7002</t>
  </si>
  <si>
    <t>Locuinte, servicii si dezvoltare publica</t>
  </si>
  <si>
    <t>700205</t>
  </si>
  <si>
    <t>Alimentare cu apa si amenajari hidrotehnice</t>
  </si>
  <si>
    <t>70020501</t>
  </si>
  <si>
    <t>Alimentare cu apa</t>
  </si>
  <si>
    <t>700206</t>
  </si>
  <si>
    <t>Iluminat public si electrificari rurale</t>
  </si>
  <si>
    <t>700207</t>
  </si>
  <si>
    <t>Alimentare cu gaze naturale in localitati</t>
  </si>
  <si>
    <t>700250</t>
  </si>
  <si>
    <t>Alte servicii in domeniile locuintelor, serviciilor si dezvoltarii comunale</t>
  </si>
  <si>
    <t>7402</t>
  </si>
  <si>
    <t>Protectia mediului</t>
  </si>
  <si>
    <t>740205</t>
  </si>
  <si>
    <t>Salubritate si gestiunea deseurilor</t>
  </si>
  <si>
    <t>74020501</t>
  </si>
  <si>
    <t>Salubritate</t>
  </si>
  <si>
    <t>7902</t>
  </si>
  <si>
    <t>Partea a V-a Actiuni economice</t>
  </si>
  <si>
    <t>8402</t>
  </si>
  <si>
    <t>Transporturi</t>
  </si>
  <si>
    <t>840203</t>
  </si>
  <si>
    <t>Transport rutier</t>
  </si>
  <si>
    <t>84020301</t>
  </si>
  <si>
    <t>Drumuri si poduri</t>
  </si>
  <si>
    <t>9602</t>
  </si>
  <si>
    <t>Rezerve, Excedent/Deficit</t>
  </si>
  <si>
    <t>9702</t>
  </si>
  <si>
    <t>Rezerve</t>
  </si>
  <si>
    <t>9802</t>
  </si>
  <si>
    <t>Excedent</t>
  </si>
  <si>
    <t>980296</t>
  </si>
  <si>
    <t>Excedentul sectiunii de functionare</t>
  </si>
  <si>
    <t>980297</t>
  </si>
  <si>
    <t>Excedentul sectiunii de dezvoltare</t>
  </si>
  <si>
    <t>9902</t>
  </si>
  <si>
    <t>Deficit</t>
  </si>
  <si>
    <t>990296</t>
  </si>
  <si>
    <t>Deficitul sectiunii de functionare</t>
  </si>
  <si>
    <t>990297</t>
  </si>
  <si>
    <t>Deficitul sectiunii de dezvoltare</t>
  </si>
  <si>
    <t>SECTIUNEA DE FUNCTIONARE</t>
  </si>
  <si>
    <t>3702</t>
  </si>
  <si>
    <t>Transferuri voluntare, altele decat subventiile</t>
  </si>
  <si>
    <t>SECTIUNEA DE DEZVOLTARE</t>
  </si>
  <si>
    <t>030218</t>
  </si>
  <si>
    <t>070203</t>
  </si>
  <si>
    <t>070250</t>
  </si>
  <si>
    <t>120207</t>
  </si>
  <si>
    <t>160203</t>
  </si>
  <si>
    <t>160250</t>
  </si>
  <si>
    <t>300250</t>
  </si>
  <si>
    <t>330208</t>
  </si>
  <si>
    <t>340202</t>
  </si>
  <si>
    <t>36023203</t>
  </si>
  <si>
    <t>360250</t>
  </si>
  <si>
    <t>370201</t>
  </si>
  <si>
    <t>426900</t>
  </si>
  <si>
    <t>3702,04</t>
  </si>
  <si>
    <t>420265</t>
  </si>
  <si>
    <t>400214</t>
  </si>
  <si>
    <t>400216</t>
  </si>
  <si>
    <t>480203</t>
  </si>
  <si>
    <t>ANDRIESCU ANDREI ALEXANDRU</t>
  </si>
  <si>
    <t>16.02.02.01</t>
  </si>
  <si>
    <t>16.02.02.02</t>
  </si>
  <si>
    <t>30.02.05.30</t>
  </si>
  <si>
    <t>34.02.02</t>
  </si>
  <si>
    <t>35.02.01.02</t>
  </si>
  <si>
    <t>35.02.50</t>
  </si>
  <si>
    <t>36.02.06</t>
  </si>
  <si>
    <t>37.02.03</t>
  </si>
  <si>
    <t>42.02.34</t>
  </si>
  <si>
    <t>37.02.04</t>
  </si>
  <si>
    <t>40.02.14</t>
  </si>
  <si>
    <t>24.51.02.85</t>
  </si>
  <si>
    <t>24.70.02.10</t>
  </si>
  <si>
    <t>24.74.02</t>
  </si>
  <si>
    <t>24.74.02.20</t>
  </si>
  <si>
    <t>24.84.02.20</t>
  </si>
  <si>
    <t>24.51.02.71</t>
  </si>
  <si>
    <t>24.67.02.56</t>
  </si>
  <si>
    <t>24.67.02.71</t>
  </si>
  <si>
    <t>24.74.02.56</t>
  </si>
  <si>
    <t>24.74.02.71</t>
  </si>
  <si>
    <t>24.84.02.71</t>
  </si>
  <si>
    <t>98.02</t>
  </si>
  <si>
    <t>07.02.03</t>
  </si>
  <si>
    <t>11.02.02</t>
  </si>
  <si>
    <t>11.02.05</t>
  </si>
  <si>
    <t>11.02.06</t>
  </si>
  <si>
    <t>16.02.03</t>
  </si>
  <si>
    <t>16.02.50</t>
  </si>
  <si>
    <t>18.02.50</t>
  </si>
  <si>
    <t>Impozit pe teren extravilan</t>
  </si>
  <si>
    <t>Taxe judiciare de timbru</t>
  </si>
  <si>
    <t>Sume defalcate din TVA pt. ch. Descentralizate - comune</t>
  </si>
  <si>
    <t>Sume defalcate din TVA pt drumuri</t>
  </si>
  <si>
    <t xml:space="preserve">Sume defalcate din TVA pentru echilibrarea bugetelor locale </t>
  </si>
  <si>
    <t>Cote defalcate din Impozitul pe venit</t>
  </si>
  <si>
    <t>Cote defalcate din Impozitul pe venit pentru echilibrarea bugetelor locale</t>
  </si>
  <si>
    <t xml:space="preserve">Impozit mijloace transport persoane fizice </t>
  </si>
  <si>
    <t>Impozit mijloace transport persoane juridice</t>
  </si>
  <si>
    <t>Taxe extrajudiciare de timbru</t>
  </si>
  <si>
    <t>Alte Taxe pentru utilizarea bunurilor</t>
  </si>
  <si>
    <t xml:space="preserve">TOTAL Venituri   </t>
  </si>
  <si>
    <t>Venituri din concesiuni</t>
  </si>
  <si>
    <t>Venituri din amenzi</t>
  </si>
  <si>
    <t>TOTAL Cheltuieli</t>
  </si>
  <si>
    <t>Cheltuieli de personal</t>
  </si>
  <si>
    <t>Cheltuieli de capital</t>
  </si>
  <si>
    <t xml:space="preserve">Cheltuieli de capital </t>
  </si>
  <si>
    <t>Burse</t>
  </si>
  <si>
    <t xml:space="preserve">Transferuri </t>
  </si>
  <si>
    <t xml:space="preserve">Transporturi </t>
  </si>
  <si>
    <t>JUDEȚUL BACĂU</t>
  </si>
  <si>
    <t xml:space="preserve">                 Subsemnatul Andriescu Andrei Alexandru, inspector  în cadrul aparatului de specialitate al Primarului Comunei Parava- județul Bacău,</t>
  </si>
  <si>
    <t xml:space="preserve">                 În vederea încadrării în prevederile art. 49 alin 12, din Legea nr.273/2006 privind finanțele publice locale, cu modificările și completările ulterioare, </t>
  </si>
  <si>
    <t>Încasari realizate</t>
  </si>
  <si>
    <t>Secțiunea de functionare - TOTAL</t>
  </si>
  <si>
    <t>Impozit pe venit din transfer proprietăți</t>
  </si>
  <si>
    <t>Sume repartizate din Fondul la dispoziția Consiliului Județean</t>
  </si>
  <si>
    <t>Impozit pe clădiri de la persoane fizice</t>
  </si>
  <si>
    <t>Impozit pe clădiri de la persoane juridice</t>
  </si>
  <si>
    <t>Alte Impozite și Taxe pe proprietate</t>
  </si>
  <si>
    <t>Taxe autorizații functionare</t>
  </si>
  <si>
    <t>Alte Impozite și Taxe</t>
  </si>
  <si>
    <t>Alte amenzi, penalități</t>
  </si>
  <si>
    <t xml:space="preserve">Subvenții de stat - Ajutoare pentru încălzirea locuinței </t>
  </si>
  <si>
    <t>Secțiunea de dezvoltare - TOTAL</t>
  </si>
  <si>
    <t>Vărsăminte din sect funcț. Pentru sect. dezv.</t>
  </si>
  <si>
    <t>Vărsăminte din sect.funcț ptr sec dezv</t>
  </si>
  <si>
    <t>Sume exc bug fin în sect dezv</t>
  </si>
  <si>
    <t>Autorități executive</t>
  </si>
  <si>
    <t>Bunuri și servicii</t>
  </si>
  <si>
    <t>Sume recuperate din anii precedenți</t>
  </si>
  <si>
    <t>Transfer între instituții publice - centre ocrotire sociale</t>
  </si>
  <si>
    <t>Transfer -- centre ocrotire sociale</t>
  </si>
  <si>
    <t>Protecție civilă</t>
  </si>
  <si>
    <t>Învățământ</t>
  </si>
  <si>
    <t>Tichete sociale gradiniță si CES</t>
  </si>
  <si>
    <t>Cultura, recreere și religie</t>
  </si>
  <si>
    <t>Asistență socială</t>
  </si>
  <si>
    <t>Ajutoare sociale -încălzire indemnizații persoane cu handicap</t>
  </si>
  <si>
    <t>Servicii și dezvoltare publică</t>
  </si>
  <si>
    <t>Protecția mediului</t>
  </si>
  <si>
    <t>Finanțare externă After School</t>
  </si>
  <si>
    <t>Sănătate</t>
  </si>
  <si>
    <t>Cultură, recreere și religie</t>
  </si>
  <si>
    <t>Cheltuieli de capital  măsura 322</t>
  </si>
  <si>
    <t>Locuințe, servicii și dezvoltare publică</t>
  </si>
  <si>
    <t>EXCEDENT (TOTAL Venituri - TOTAL Cheltuieli)</t>
  </si>
  <si>
    <t>Secțiunea de funcționare - TOTAL</t>
  </si>
  <si>
    <t>24.66.02.10</t>
  </si>
  <si>
    <t>24.66.02.20</t>
  </si>
  <si>
    <t>30.02.05.01</t>
  </si>
  <si>
    <t>Redevente miniere</t>
  </si>
  <si>
    <t>42.02.41</t>
  </si>
  <si>
    <t>Subventii din bugetul de stat pentru finantarea sanatatii</t>
  </si>
  <si>
    <t>Venituri din valorificarea unor bunuri ale institutiilor publice</t>
  </si>
  <si>
    <t>39.02.01</t>
  </si>
  <si>
    <t>43.39.02</t>
  </si>
  <si>
    <t>Subventii acordate in baza contractelor de parteneriat sau asociere, pentru sectiunea de dezvoltare</t>
  </si>
  <si>
    <t>48.02.01</t>
  </si>
  <si>
    <t>48.01.03</t>
  </si>
  <si>
    <t>Prefinantare</t>
  </si>
  <si>
    <t>Finantare externa nerambursabila</t>
  </si>
  <si>
    <t>24.66.02.58</t>
  </si>
  <si>
    <t xml:space="preserve">                 Propun aprobarea execuției bugetului de Venituri și Cheltuieli al bugetului local pe trimestrul III anul 2023, după cum urmează:
</t>
  </si>
  <si>
    <t>Privind contul de execuție al bugetului local de Venituri și Cheltuieli trimestrul III anul 2023</t>
  </si>
  <si>
    <t>Subventii de la bugetul de stat catre bugetele locale necesare sustinerii derularii proiectelor finantate din fonduri externe nerambursabile (FEN) postaderare, aferete perioadei de programare 2014-2020</t>
  </si>
  <si>
    <t>42.02.69</t>
  </si>
  <si>
    <t>NR. 4928 / 18.10.2023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</si>
</sst>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409]###,###,##0.00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8"/>
      <name val="Calibri"/>
      <family val="2"/>
      <charset val="238"/>
      <scheme val="minor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1" fillId="0" borderId="0" xfId="0" applyFont="1"/>
    <xf numFmtId="4" fontId="1" fillId="0" borderId="1" xfId="0" applyNumberFormat="1" applyFont="1" applyBorder="1"/>
    <xf numFmtId="4" fontId="0" fillId="0" borderId="1" xfId="0" applyNumberFormat="1" applyBorder="1"/>
    <xf numFmtId="49" fontId="1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3" fillId="0" borderId="1" xfId="0" applyFont="1" applyBorder="1"/>
    <xf numFmtId="0" fontId="4" fillId="0" borderId="1" xfId="0" applyFont="1" applyBorder="1"/>
    <xf numFmtId="49" fontId="5" fillId="0" borderId="1" xfId="0" applyNumberFormat="1" applyFont="1" applyBorder="1" applyAlignment="1">
      <alignment horizontal="left" wrapText="1"/>
    </xf>
    <xf numFmtId="49" fontId="7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49" fontId="1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wrapText="1"/>
    </xf>
    <xf numFmtId="49" fontId="6" fillId="3" borderId="1" xfId="0" applyNumberFormat="1" applyFont="1" applyFill="1" applyBorder="1" applyAlignment="1">
      <alignment horizontal="left"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/>
    <xf numFmtId="4" fontId="6" fillId="3" borderId="1" xfId="0" applyNumberFormat="1" applyFont="1" applyFill="1" applyBorder="1"/>
    <xf numFmtId="0" fontId="6" fillId="0" borderId="0" xfId="0" applyFont="1"/>
    <xf numFmtId="0" fontId="1" fillId="0" borderId="0" xfId="0" applyFont="1" applyAlignment="1">
      <alignment horizontal="right"/>
    </xf>
    <xf numFmtId="49" fontId="6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/>
    </xf>
    <xf numFmtId="4" fontId="6" fillId="2" borderId="1" xfId="0" applyNumberFormat="1" applyFont="1" applyFill="1" applyBorder="1"/>
    <xf numFmtId="49" fontId="8" fillId="2" borderId="1" xfId="0" applyNumberFormat="1" applyFont="1" applyFill="1" applyBorder="1" applyAlignment="1">
      <alignment horizontal="left" wrapText="1"/>
    </xf>
    <xf numFmtId="4" fontId="6" fillId="0" borderId="0" xfId="0" applyNumberFormat="1" applyFont="1" applyAlignment="1">
      <alignment horizontal="center" vertical="center" wrapText="1"/>
    </xf>
    <xf numFmtId="49" fontId="1" fillId="4" borderId="0" xfId="0" applyNumberFormat="1" applyFont="1" applyFill="1" applyAlignment="1">
      <alignment horizontal="center" vertical="center" wrapText="1"/>
    </xf>
    <xf numFmtId="49" fontId="8" fillId="4" borderId="0" xfId="0" applyNumberFormat="1" applyFont="1" applyFill="1" applyAlignment="1">
      <alignment horizontal="left" wrapText="1"/>
    </xf>
    <xf numFmtId="0" fontId="6" fillId="4" borderId="0" xfId="0" applyFont="1" applyFill="1" applyAlignment="1">
      <alignment horizontal="left"/>
    </xf>
    <xf numFmtId="4" fontId="6" fillId="4" borderId="0" xfId="0" applyNumberFormat="1" applyFont="1" applyFill="1"/>
    <xf numFmtId="49" fontId="7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2" xfId="0" applyBorder="1"/>
    <xf numFmtId="2" fontId="10" fillId="0" borderId="0" xfId="0" applyNumberFormat="1" applyFont="1"/>
    <xf numFmtId="2" fontId="9" fillId="0" borderId="0" xfId="0" applyNumberFormat="1" applyFont="1" applyAlignment="1">
      <alignment horizontal="center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right" vertical="center" wrapText="1"/>
    </xf>
    <xf numFmtId="2" fontId="10" fillId="0" borderId="1" xfId="0" applyNumberFormat="1" applyFont="1" applyBorder="1" applyAlignment="1">
      <alignment horizontal="right" vertical="center" wrapText="1"/>
    </xf>
    <xf numFmtId="2" fontId="9" fillId="0" borderId="1" xfId="0" applyNumberFormat="1" applyFont="1" applyBorder="1"/>
    <xf numFmtId="2" fontId="10" fillId="0" borderId="1" xfId="0" applyNumberFormat="1" applyFont="1" applyBorder="1"/>
    <xf numFmtId="2" fontId="9" fillId="0" borderId="0" xfId="0" applyNumberFormat="1" applyFont="1"/>
    <xf numFmtId="2" fontId="10" fillId="0" borderId="2" xfId="0" applyNumberFormat="1" applyFont="1" applyBorder="1"/>
    <xf numFmtId="2" fontId="9" fillId="0" borderId="0" xfId="0" applyNumberFormat="1" applyFont="1" applyAlignment="1">
      <alignment horizontal="right"/>
    </xf>
    <xf numFmtId="49" fontId="1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" fontId="0" fillId="0" borderId="4" xfId="0" applyNumberFormat="1" applyBorder="1" applyAlignment="1">
      <alignment horizontal="right" vertical="center" wrapText="1"/>
    </xf>
    <xf numFmtId="2" fontId="10" fillId="0" borderId="4" xfId="0" applyNumberFormat="1" applyFont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left" vertical="center" wrapText="1"/>
    </xf>
    <xf numFmtId="2" fontId="9" fillId="5" borderId="1" xfId="0" applyNumberFormat="1" applyFont="1" applyFill="1" applyBorder="1" applyAlignment="1">
      <alignment horizontal="right" vertical="center" wrapText="1"/>
    </xf>
    <xf numFmtId="49" fontId="0" fillId="5" borderId="1" xfId="0" applyNumberForma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left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wrapText="1"/>
    </xf>
    <xf numFmtId="0" fontId="6" fillId="5" borderId="1" xfId="0" applyFont="1" applyFill="1" applyBorder="1"/>
    <xf numFmtId="2" fontId="9" fillId="5" borderId="1" xfId="0" applyNumberFormat="1" applyFont="1" applyFill="1" applyBorder="1"/>
    <xf numFmtId="49" fontId="5" fillId="5" borderId="1" xfId="0" applyNumberFormat="1" applyFont="1" applyFill="1" applyBorder="1" applyAlignment="1">
      <alignment horizontal="left" wrapText="1"/>
    </xf>
    <xf numFmtId="0" fontId="3" fillId="5" borderId="1" xfId="0" applyFont="1" applyFill="1" applyBorder="1" applyAlignment="1">
      <alignment horizontal="left"/>
    </xf>
    <xf numFmtId="49" fontId="8" fillId="6" borderId="1" xfId="0" applyNumberFormat="1" applyFont="1" applyFill="1" applyBorder="1" applyAlignment="1">
      <alignment horizontal="left" wrapText="1"/>
    </xf>
    <xf numFmtId="0" fontId="6" fillId="6" borderId="1" xfId="0" applyFont="1" applyFill="1" applyBorder="1" applyAlignment="1">
      <alignment horizontal="left"/>
    </xf>
    <xf numFmtId="2" fontId="9" fillId="6" borderId="1" xfId="0" applyNumberFormat="1" applyFont="1" applyFill="1" applyBorder="1"/>
    <xf numFmtId="0" fontId="3" fillId="5" borderId="1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11" fillId="0" borderId="7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3" fillId="0" borderId="10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164" fontId="13" fillId="0" borderId="12" xfId="0" applyNumberFormat="1" applyFont="1" applyBorder="1" applyAlignment="1">
      <alignment horizontal="right" vertical="top" wrapText="1"/>
    </xf>
    <xf numFmtId="164" fontId="13" fillId="0" borderId="10" xfId="0" applyNumberFormat="1" applyFont="1" applyBorder="1" applyAlignment="1">
      <alignment horizontal="right" vertical="top" wrapText="1"/>
    </xf>
    <xf numFmtId="0" fontId="11" fillId="0" borderId="6" xfId="0" applyFont="1" applyBorder="1" applyAlignment="1">
      <alignment horizontal="center" vertical="top" wrapText="1"/>
    </xf>
    <xf numFmtId="0" fontId="15" fillId="0" borderId="0" xfId="0" applyFont="1"/>
    <xf numFmtId="2" fontId="16" fillId="0" borderId="0" xfId="0" applyNumberFormat="1" applyFont="1"/>
    <xf numFmtId="2" fontId="18" fillId="0" borderId="0" xfId="0" applyNumberFormat="1" applyFont="1" applyAlignment="1">
      <alignment horizontal="center"/>
    </xf>
    <xf numFmtId="2" fontId="18" fillId="0" borderId="3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vertical="center" wrapText="1"/>
    </xf>
    <xf numFmtId="49" fontId="21" fillId="0" borderId="4" xfId="0" applyNumberFormat="1" applyFont="1" applyBorder="1" applyAlignment="1">
      <alignment horizontal="left" vertical="center" wrapText="1"/>
    </xf>
    <xf numFmtId="49" fontId="21" fillId="0" borderId="1" xfId="0" applyNumberFormat="1" applyFont="1" applyBorder="1" applyAlignment="1">
      <alignment horizontal="left" vertical="center" wrapText="1"/>
    </xf>
    <xf numFmtId="49" fontId="19" fillId="5" borderId="1" xfId="0" applyNumberFormat="1" applyFont="1" applyFill="1" applyBorder="1" applyAlignment="1">
      <alignment horizontal="center" vertical="center" wrapText="1"/>
    </xf>
    <xf numFmtId="4" fontId="19" fillId="5" borderId="1" xfId="0" applyNumberFormat="1" applyFont="1" applyFill="1" applyBorder="1" applyAlignment="1">
      <alignment horizontal="right" vertical="center" wrapText="1"/>
    </xf>
    <xf numFmtId="49" fontId="22" fillId="0" borderId="1" xfId="0" applyNumberFormat="1" applyFont="1" applyBorder="1" applyAlignment="1">
      <alignment horizontal="left" wrapText="1"/>
    </xf>
    <xf numFmtId="49" fontId="21" fillId="0" borderId="1" xfId="0" applyNumberFormat="1" applyFont="1" applyBorder="1" applyAlignment="1">
      <alignment horizontal="left" wrapText="1"/>
    </xf>
    <xf numFmtId="49" fontId="19" fillId="5" borderId="1" xfId="0" applyNumberFormat="1" applyFont="1" applyFill="1" applyBorder="1" applyAlignment="1">
      <alignment horizontal="center" wrapText="1"/>
    </xf>
    <xf numFmtId="4" fontId="19" fillId="5" borderId="1" xfId="0" applyNumberFormat="1" applyFont="1" applyFill="1" applyBorder="1"/>
    <xf numFmtId="49" fontId="19" fillId="6" borderId="1" xfId="0" applyNumberFormat="1" applyFont="1" applyFill="1" applyBorder="1" applyAlignment="1">
      <alignment horizontal="left" wrapText="1"/>
    </xf>
    <xf numFmtId="4" fontId="19" fillId="6" borderId="1" xfId="0" applyNumberFormat="1" applyFont="1" applyFill="1" applyBorder="1"/>
    <xf numFmtId="2" fontId="18" fillId="6" borderId="1" xfId="0" applyNumberFormat="1" applyFont="1" applyFill="1" applyBorder="1"/>
    <xf numFmtId="49" fontId="17" fillId="4" borderId="0" xfId="0" applyNumberFormat="1" applyFont="1" applyFill="1" applyAlignment="1">
      <alignment horizontal="center" vertical="center" wrapText="1"/>
    </xf>
    <xf numFmtId="49" fontId="19" fillId="4" borderId="0" xfId="0" applyNumberFormat="1" applyFont="1" applyFill="1" applyAlignment="1">
      <alignment horizontal="left" wrapText="1"/>
    </xf>
    <xf numFmtId="0" fontId="19" fillId="4" borderId="0" xfId="0" applyFont="1" applyFill="1" applyAlignment="1">
      <alignment horizontal="left"/>
    </xf>
    <xf numFmtId="4" fontId="19" fillId="4" borderId="0" xfId="0" applyNumberFormat="1" applyFont="1" applyFill="1"/>
    <xf numFmtId="2" fontId="18" fillId="0" borderId="0" xfId="0" applyNumberFormat="1" applyFont="1"/>
    <xf numFmtId="4" fontId="21" fillId="0" borderId="1" xfId="0" applyNumberFormat="1" applyFont="1" applyBorder="1" applyAlignment="1">
      <alignment horizontal="right" vertical="center" wrapText="1"/>
    </xf>
    <xf numFmtId="2" fontId="24" fillId="0" borderId="1" xfId="0" applyNumberFormat="1" applyFont="1" applyBorder="1" applyAlignment="1">
      <alignment horizontal="right" vertical="center" wrapText="1"/>
    </xf>
    <xf numFmtId="4" fontId="22" fillId="0" borderId="1" xfId="0" applyNumberFormat="1" applyFont="1" applyBorder="1"/>
    <xf numFmtId="4" fontId="21" fillId="0" borderId="1" xfId="0" applyNumberFormat="1" applyFont="1" applyBorder="1"/>
    <xf numFmtId="2" fontId="24" fillId="0" borderId="1" xfId="0" applyNumberFormat="1" applyFont="1" applyBorder="1"/>
    <xf numFmtId="49" fontId="19" fillId="0" borderId="3" xfId="0" applyNumberFormat="1" applyFont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Alignment="1">
      <alignment horizontal="center"/>
    </xf>
    <xf numFmtId="0" fontId="19" fillId="0" borderId="0" xfId="0" applyFont="1"/>
    <xf numFmtId="49" fontId="21" fillId="0" borderId="4" xfId="0" applyNumberFormat="1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9" fillId="5" borderId="1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2" fontId="18" fillId="4" borderId="1" xfId="0" applyNumberFormat="1" applyFont="1" applyFill="1" applyBorder="1" applyAlignment="1">
      <alignment horizontal="right" vertical="center" wrapText="1"/>
    </xf>
    <xf numFmtId="49" fontId="20" fillId="4" borderId="1" xfId="0" applyNumberFormat="1" applyFont="1" applyFill="1" applyBorder="1" applyAlignment="1">
      <alignment horizontal="center" vertical="center" wrapText="1"/>
    </xf>
    <xf numFmtId="4" fontId="20" fillId="4" borderId="1" xfId="0" applyNumberFormat="1" applyFont="1" applyFill="1" applyBorder="1" applyAlignment="1">
      <alignment horizontal="right" vertical="center" wrapText="1"/>
    </xf>
    <xf numFmtId="49" fontId="20" fillId="4" borderId="1" xfId="0" applyNumberFormat="1" applyFont="1" applyFill="1" applyBorder="1" applyAlignment="1">
      <alignment horizontal="left" vertical="center" wrapText="1"/>
    </xf>
    <xf numFmtId="49" fontId="19" fillId="4" borderId="1" xfId="0" applyNumberFormat="1" applyFont="1" applyFill="1" applyBorder="1" applyAlignment="1">
      <alignment horizontal="left" wrapText="1"/>
    </xf>
    <xf numFmtId="0" fontId="19" fillId="4" borderId="1" xfId="0" applyFont="1" applyFill="1" applyBorder="1" applyAlignment="1">
      <alignment horizontal="center"/>
    </xf>
    <xf numFmtId="4" fontId="19" fillId="4" borderId="1" xfId="0" applyNumberFormat="1" applyFont="1" applyFill="1" applyBorder="1"/>
    <xf numFmtId="4" fontId="24" fillId="0" borderId="1" xfId="0" applyNumberFormat="1" applyFont="1" applyBorder="1" applyAlignment="1">
      <alignment horizontal="right" vertical="center" wrapText="1"/>
    </xf>
    <xf numFmtId="4" fontId="22" fillId="0" borderId="1" xfId="0" applyNumberFormat="1" applyFont="1" applyBorder="1" applyAlignment="1">
      <alignment horizontal="right"/>
    </xf>
    <xf numFmtId="2" fontId="24" fillId="0" borderId="1" xfId="0" applyNumberFormat="1" applyFont="1" applyBorder="1" applyAlignment="1">
      <alignment horizontal="right"/>
    </xf>
    <xf numFmtId="4" fontId="19" fillId="5" borderId="1" xfId="0" applyNumberFormat="1" applyFont="1" applyFill="1" applyBorder="1" applyAlignment="1">
      <alignment horizontal="right"/>
    </xf>
    <xf numFmtId="2" fontId="23" fillId="0" borderId="1" xfId="0" applyNumberFormat="1" applyFont="1" applyBorder="1" applyAlignment="1">
      <alignment horizontal="right"/>
    </xf>
    <xf numFmtId="0" fontId="15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center" vertical="center" wrapText="1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9"/>
  <sheetViews>
    <sheetView tabSelected="1" topLeftCell="A50" zoomScale="115" zoomScaleNormal="115" workbookViewId="0">
      <selection activeCell="B7" sqref="B7"/>
    </sheetView>
  </sheetViews>
  <sheetFormatPr defaultRowHeight="15.75" x14ac:dyDescent="0.25"/>
  <cols>
    <col min="1" max="1" width="6" customWidth="1"/>
    <col min="2" max="2" width="48.5703125" customWidth="1"/>
    <col min="3" max="3" width="11.28515625" customWidth="1"/>
    <col min="4" max="4" width="12.7109375" customWidth="1"/>
    <col min="5" max="5" width="14.140625" style="47" customWidth="1"/>
    <col min="6" max="6" width="14.28515625" bestFit="1" customWidth="1"/>
    <col min="7" max="7" width="10.42578125" customWidth="1"/>
  </cols>
  <sheetData>
    <row r="1" spans="1:5" x14ac:dyDescent="0.25">
      <c r="A1" s="152" t="s">
        <v>1</v>
      </c>
      <c r="B1" s="152"/>
      <c r="C1" s="129"/>
      <c r="D1" s="129"/>
      <c r="E1" s="100"/>
    </row>
    <row r="2" spans="1:5" x14ac:dyDescent="0.25">
      <c r="A2" s="152" t="s">
        <v>0</v>
      </c>
      <c r="B2" s="152"/>
      <c r="C2" s="129"/>
      <c r="D2" s="129"/>
      <c r="E2" s="100"/>
    </row>
    <row r="3" spans="1:5" x14ac:dyDescent="0.25">
      <c r="A3" s="152" t="s">
        <v>649</v>
      </c>
      <c r="B3" s="152"/>
      <c r="C3" s="129"/>
      <c r="D3" s="129"/>
      <c r="E3" s="100"/>
    </row>
    <row r="4" spans="1:5" x14ac:dyDescent="0.25">
      <c r="A4" s="130"/>
      <c r="B4" s="130"/>
      <c r="C4" s="129"/>
      <c r="D4" s="129"/>
      <c r="E4" s="100"/>
    </row>
    <row r="5" spans="1:5" x14ac:dyDescent="0.25">
      <c r="A5" s="154" t="s">
        <v>706</v>
      </c>
      <c r="B5" s="154"/>
      <c r="C5" s="129"/>
      <c r="D5" s="129"/>
      <c r="E5" s="100"/>
    </row>
    <row r="6" spans="1:5" x14ac:dyDescent="0.25">
      <c r="A6" s="129"/>
      <c r="B6" s="129"/>
      <c r="C6" s="129"/>
      <c r="D6" s="129"/>
      <c r="E6" s="100"/>
    </row>
    <row r="7" spans="1:5" x14ac:dyDescent="0.25">
      <c r="A7" s="129"/>
      <c r="B7" s="129"/>
      <c r="C7" s="129"/>
      <c r="D7" s="129"/>
      <c r="E7" s="100"/>
    </row>
    <row r="8" spans="1:5" ht="15.6" customHeight="1" x14ac:dyDescent="0.25">
      <c r="A8" s="153" t="s">
        <v>25</v>
      </c>
      <c r="B8" s="153"/>
      <c r="C8" s="153"/>
      <c r="D8" s="153"/>
      <c r="E8" s="153"/>
    </row>
    <row r="9" spans="1:5" ht="13.5" customHeight="1" x14ac:dyDescent="0.25">
      <c r="A9" s="153" t="s">
        <v>703</v>
      </c>
      <c r="B9" s="153"/>
      <c r="C9" s="153"/>
      <c r="D9" s="153"/>
      <c r="E9" s="153"/>
    </row>
    <row r="10" spans="1:5" ht="13.5" customHeight="1" x14ac:dyDescent="0.25">
      <c r="A10" s="129"/>
      <c r="B10" s="131"/>
      <c r="C10" s="129"/>
      <c r="D10" s="129"/>
      <c r="E10" s="100"/>
    </row>
    <row r="11" spans="1:5" ht="30.75" customHeight="1" x14ac:dyDescent="0.25">
      <c r="A11" s="156" t="s">
        <v>650</v>
      </c>
      <c r="B11" s="156"/>
      <c r="C11" s="156"/>
      <c r="D11" s="156"/>
      <c r="E11" s="156"/>
    </row>
    <row r="12" spans="1:5" ht="30.75" customHeight="1" x14ac:dyDescent="0.25">
      <c r="A12" s="156" t="s">
        <v>651</v>
      </c>
      <c r="B12" s="156"/>
      <c r="C12" s="156"/>
      <c r="D12" s="156"/>
      <c r="E12" s="156"/>
    </row>
    <row r="13" spans="1:5" ht="30" customHeight="1" x14ac:dyDescent="0.25">
      <c r="A13" s="155" t="s">
        <v>702</v>
      </c>
      <c r="B13" s="155"/>
      <c r="C13" s="155"/>
      <c r="D13" s="155"/>
      <c r="E13" s="155"/>
    </row>
    <row r="14" spans="1:5" ht="13.5" customHeight="1" x14ac:dyDescent="0.25">
      <c r="A14" s="99"/>
      <c r="B14" s="99"/>
      <c r="C14" s="99"/>
      <c r="D14" s="99"/>
      <c r="E14" s="101" t="s">
        <v>158</v>
      </c>
    </row>
    <row r="15" spans="1:5" s="7" customFormat="1" ht="59.25" customHeight="1" x14ac:dyDescent="0.25">
      <c r="A15" s="128" t="s">
        <v>4</v>
      </c>
      <c r="B15" s="128" t="s">
        <v>26</v>
      </c>
      <c r="C15" s="128" t="s">
        <v>3</v>
      </c>
      <c r="D15" s="128" t="s">
        <v>232</v>
      </c>
      <c r="E15" s="102" t="s">
        <v>652</v>
      </c>
    </row>
    <row r="16" spans="1:5" s="16" customFormat="1" ht="26.45" customHeight="1" x14ac:dyDescent="0.25">
      <c r="A16" s="103">
        <v>1</v>
      </c>
      <c r="B16" s="104" t="s">
        <v>639</v>
      </c>
      <c r="C16" s="104"/>
      <c r="D16" s="105">
        <f>D17+D47</f>
        <v>5558.22</v>
      </c>
      <c r="E16" s="105">
        <f>E17+E47</f>
        <v>6395.6025200000013</v>
      </c>
    </row>
    <row r="17" spans="1:6" s="19" customFormat="1" ht="26.45" customHeight="1" x14ac:dyDescent="0.25">
      <c r="A17" s="103">
        <v>2</v>
      </c>
      <c r="B17" s="104" t="s">
        <v>686</v>
      </c>
      <c r="C17" s="104"/>
      <c r="D17" s="105">
        <f>SUM(D18:D46)</f>
        <v>4279.75</v>
      </c>
      <c r="E17" s="106">
        <f>SUM(E18:E46)</f>
        <v>4687.5125200000011</v>
      </c>
    </row>
    <row r="18" spans="1:6" s="7" customFormat="1" ht="26.45" customHeight="1" x14ac:dyDescent="0.25">
      <c r="A18" s="138">
        <v>3</v>
      </c>
      <c r="B18" s="107" t="s">
        <v>654</v>
      </c>
      <c r="C18" s="132" t="s">
        <v>89</v>
      </c>
      <c r="D18" s="123">
        <v>3</v>
      </c>
      <c r="E18" s="123">
        <v>9.1620000000000008</v>
      </c>
      <c r="F18" s="160"/>
    </row>
    <row r="19" spans="1:6" s="7" customFormat="1" ht="26.45" customHeight="1" x14ac:dyDescent="0.25">
      <c r="A19" s="138">
        <v>4</v>
      </c>
      <c r="B19" s="108" t="s">
        <v>633</v>
      </c>
      <c r="C19" s="133" t="s">
        <v>91</v>
      </c>
      <c r="D19" s="123">
        <v>225</v>
      </c>
      <c r="E19" s="123">
        <v>283.52960999999999</v>
      </c>
      <c r="F19" s="160"/>
    </row>
    <row r="20" spans="1:6" s="7" customFormat="1" ht="26.45" customHeight="1" x14ac:dyDescent="0.25">
      <c r="A20" s="138">
        <v>5</v>
      </c>
      <c r="B20" s="108" t="s">
        <v>634</v>
      </c>
      <c r="C20" s="133" t="s">
        <v>248</v>
      </c>
      <c r="D20" s="123">
        <v>551.25</v>
      </c>
      <c r="E20" s="123">
        <v>568.32799999999997</v>
      </c>
      <c r="F20" s="160"/>
    </row>
    <row r="21" spans="1:6" s="7" customFormat="1" ht="26.45" customHeight="1" x14ac:dyDescent="0.25">
      <c r="A21" s="138">
        <v>6</v>
      </c>
      <c r="B21" s="108" t="s">
        <v>655</v>
      </c>
      <c r="C21" s="133" t="s">
        <v>234</v>
      </c>
      <c r="D21" s="123">
        <v>300</v>
      </c>
      <c r="E21" s="123">
        <v>319.399</v>
      </c>
      <c r="F21" s="160"/>
    </row>
    <row r="22" spans="1:6" s="7" customFormat="1" ht="26.45" customHeight="1" x14ac:dyDescent="0.25">
      <c r="A22" s="138">
        <v>7</v>
      </c>
      <c r="B22" s="108" t="s">
        <v>656</v>
      </c>
      <c r="C22" s="133" t="s">
        <v>94</v>
      </c>
      <c r="D22" s="123">
        <v>50</v>
      </c>
      <c r="E22" s="123">
        <v>43.7</v>
      </c>
      <c r="F22" s="160"/>
    </row>
    <row r="23" spans="1:6" s="7" customFormat="1" ht="26.45" customHeight="1" x14ac:dyDescent="0.25">
      <c r="A23" s="138">
        <v>8</v>
      </c>
      <c r="B23" s="108" t="s">
        <v>657</v>
      </c>
      <c r="C23" s="133" t="s">
        <v>96</v>
      </c>
      <c r="D23" s="123">
        <v>9.75</v>
      </c>
      <c r="E23" s="123">
        <v>12.843999999999999</v>
      </c>
      <c r="F23" s="160"/>
    </row>
    <row r="24" spans="1:6" s="7" customFormat="1" ht="26.45" customHeight="1" x14ac:dyDescent="0.25">
      <c r="A24" s="138">
        <v>9</v>
      </c>
      <c r="B24" s="108" t="s">
        <v>99</v>
      </c>
      <c r="C24" s="133" t="s">
        <v>97</v>
      </c>
      <c r="D24" s="123">
        <v>80</v>
      </c>
      <c r="E24" s="123">
        <v>82.798000000000002</v>
      </c>
      <c r="F24" s="160"/>
    </row>
    <row r="25" spans="1:6" s="7" customFormat="1" ht="26.45" customHeight="1" x14ac:dyDescent="0.25">
      <c r="A25" s="138">
        <v>10</v>
      </c>
      <c r="B25" s="108" t="s">
        <v>98</v>
      </c>
      <c r="C25" s="133" t="s">
        <v>100</v>
      </c>
      <c r="D25" s="123">
        <v>1</v>
      </c>
      <c r="E25" s="123">
        <v>3.4239999999999999</v>
      </c>
      <c r="F25" s="160"/>
    </row>
    <row r="26" spans="1:6" s="7" customFormat="1" ht="26.45" customHeight="1" x14ac:dyDescent="0.25">
      <c r="A26" s="138">
        <v>11</v>
      </c>
      <c r="B26" s="108" t="s">
        <v>628</v>
      </c>
      <c r="C26" s="133" t="s">
        <v>102</v>
      </c>
      <c r="D26" s="123">
        <v>85.5</v>
      </c>
      <c r="E26" s="123">
        <v>80.998000000000005</v>
      </c>
      <c r="F26" s="160"/>
    </row>
    <row r="27" spans="1:6" s="7" customFormat="1" ht="26.45" customHeight="1" x14ac:dyDescent="0.25">
      <c r="A27" s="138">
        <v>12</v>
      </c>
      <c r="B27" s="108" t="s">
        <v>629</v>
      </c>
      <c r="C27" s="133" t="s">
        <v>621</v>
      </c>
      <c r="D27" s="123">
        <v>12.75</v>
      </c>
      <c r="E27" s="123">
        <v>5.1100000000000003</v>
      </c>
      <c r="F27" s="160"/>
    </row>
    <row r="28" spans="1:6" s="7" customFormat="1" ht="26.45" customHeight="1" x14ac:dyDescent="0.25">
      <c r="A28" s="138">
        <v>13</v>
      </c>
      <c r="B28" s="108" t="s">
        <v>658</v>
      </c>
      <c r="C28" s="133" t="s">
        <v>179</v>
      </c>
      <c r="D28" s="123">
        <v>12</v>
      </c>
      <c r="E28" s="123">
        <v>18.603000000000002</v>
      </c>
      <c r="F28" s="160"/>
    </row>
    <row r="29" spans="1:6" s="7" customFormat="1" ht="26.45" customHeight="1" x14ac:dyDescent="0.25">
      <c r="A29" s="138">
        <v>14</v>
      </c>
      <c r="B29" s="108" t="s">
        <v>630</v>
      </c>
      <c r="C29" s="133" t="s">
        <v>622</v>
      </c>
      <c r="D29" s="123">
        <v>1102</v>
      </c>
      <c r="E29" s="123">
        <v>1102</v>
      </c>
      <c r="F29" s="160"/>
    </row>
    <row r="30" spans="1:6" s="7" customFormat="1" ht="26.45" customHeight="1" x14ac:dyDescent="0.25">
      <c r="A30" s="138">
        <v>15</v>
      </c>
      <c r="B30" s="108" t="s">
        <v>631</v>
      </c>
      <c r="C30" s="133" t="s">
        <v>623</v>
      </c>
      <c r="D30" s="123">
        <v>183</v>
      </c>
      <c r="E30" s="123">
        <v>183</v>
      </c>
      <c r="F30" s="160"/>
    </row>
    <row r="31" spans="1:6" s="7" customFormat="1" ht="26.45" customHeight="1" x14ac:dyDescent="0.25">
      <c r="A31" s="138">
        <v>16</v>
      </c>
      <c r="B31" s="108" t="s">
        <v>632</v>
      </c>
      <c r="C31" s="133" t="s">
        <v>624</v>
      </c>
      <c r="D31" s="123">
        <v>1290</v>
      </c>
      <c r="E31" s="123">
        <v>1290</v>
      </c>
      <c r="F31" s="160"/>
    </row>
    <row r="32" spans="1:6" s="7" customFormat="1" ht="26.45" customHeight="1" x14ac:dyDescent="0.25">
      <c r="A32" s="138">
        <v>17</v>
      </c>
      <c r="B32" s="108" t="s">
        <v>635</v>
      </c>
      <c r="C32" s="133" t="s">
        <v>598</v>
      </c>
      <c r="D32" s="123">
        <v>90</v>
      </c>
      <c r="E32" s="123">
        <v>82.201999999999998</v>
      </c>
      <c r="F32" s="160"/>
    </row>
    <row r="33" spans="1:6" s="7" customFormat="1" ht="26.45" customHeight="1" x14ac:dyDescent="0.25">
      <c r="A33" s="138">
        <v>18</v>
      </c>
      <c r="B33" s="108" t="s">
        <v>636</v>
      </c>
      <c r="C33" s="133" t="s">
        <v>599</v>
      </c>
      <c r="D33" s="123">
        <v>58</v>
      </c>
      <c r="E33" s="123">
        <v>34.648000000000003</v>
      </c>
      <c r="F33" s="160"/>
    </row>
    <row r="34" spans="1:6" s="7" customFormat="1" ht="26.45" customHeight="1" x14ac:dyDescent="0.25">
      <c r="A34" s="138">
        <v>19</v>
      </c>
      <c r="B34" s="108" t="s">
        <v>659</v>
      </c>
      <c r="C34" s="133" t="s">
        <v>625</v>
      </c>
      <c r="D34" s="123">
        <v>1.5</v>
      </c>
      <c r="E34" s="123">
        <v>1.542</v>
      </c>
      <c r="F34" s="160"/>
    </row>
    <row r="35" spans="1:6" s="7" customFormat="1" ht="26.45" customHeight="1" x14ac:dyDescent="0.25">
      <c r="A35" s="138">
        <v>20</v>
      </c>
      <c r="B35" s="108" t="s">
        <v>638</v>
      </c>
      <c r="C35" s="133" t="s">
        <v>626</v>
      </c>
      <c r="D35" s="123">
        <v>5</v>
      </c>
      <c r="E35" s="123">
        <v>4.59</v>
      </c>
      <c r="F35" s="160"/>
    </row>
    <row r="36" spans="1:6" s="7" customFormat="1" ht="26.45" customHeight="1" x14ac:dyDescent="0.25">
      <c r="A36" s="138">
        <v>21</v>
      </c>
      <c r="B36" s="108" t="s">
        <v>660</v>
      </c>
      <c r="C36" s="133" t="s">
        <v>627</v>
      </c>
      <c r="D36" s="123">
        <v>2</v>
      </c>
      <c r="E36" s="123">
        <v>1.84</v>
      </c>
      <c r="F36" s="160"/>
    </row>
    <row r="37" spans="1:6" s="7" customFormat="1" ht="26.45" customHeight="1" x14ac:dyDescent="0.25">
      <c r="A37" s="138">
        <v>22</v>
      </c>
      <c r="B37" s="108" t="s">
        <v>690</v>
      </c>
      <c r="C37" s="133" t="s">
        <v>689</v>
      </c>
      <c r="D37" s="123">
        <v>0</v>
      </c>
      <c r="E37" s="146">
        <v>0</v>
      </c>
      <c r="F37" s="160"/>
    </row>
    <row r="38" spans="1:6" s="7" customFormat="1" ht="26.45" customHeight="1" x14ac:dyDescent="0.25">
      <c r="A38" s="138">
        <v>23</v>
      </c>
      <c r="B38" s="108" t="s">
        <v>640</v>
      </c>
      <c r="C38" s="133" t="s">
        <v>600</v>
      </c>
      <c r="D38" s="123">
        <v>31.5</v>
      </c>
      <c r="E38" s="123">
        <v>37.173360000000002</v>
      </c>
      <c r="F38" s="160"/>
    </row>
    <row r="39" spans="1:6" s="7" customFormat="1" ht="26.45" customHeight="1" x14ac:dyDescent="0.25">
      <c r="A39" s="138">
        <v>24</v>
      </c>
      <c r="B39" s="108" t="s">
        <v>637</v>
      </c>
      <c r="C39" s="133" t="s">
        <v>601</v>
      </c>
      <c r="D39" s="123">
        <v>1.5</v>
      </c>
      <c r="E39" s="123">
        <v>2.141</v>
      </c>
      <c r="F39" s="160"/>
    </row>
    <row r="40" spans="1:6" s="7" customFormat="1" ht="26.45" customHeight="1" x14ac:dyDescent="0.25">
      <c r="A40" s="138">
        <v>25</v>
      </c>
      <c r="B40" s="108" t="s">
        <v>641</v>
      </c>
      <c r="C40" s="133" t="s">
        <v>602</v>
      </c>
      <c r="D40" s="123">
        <v>50</v>
      </c>
      <c r="E40" s="123">
        <v>27.516549999999999</v>
      </c>
      <c r="F40" s="160"/>
    </row>
    <row r="41" spans="1:6" s="7" customFormat="1" ht="26.45" customHeight="1" x14ac:dyDescent="0.25">
      <c r="A41" s="138">
        <v>26</v>
      </c>
      <c r="B41" s="108" t="s">
        <v>661</v>
      </c>
      <c r="C41" s="133" t="s">
        <v>603</v>
      </c>
      <c r="D41" s="123">
        <v>20</v>
      </c>
      <c r="E41" s="123">
        <v>27.523</v>
      </c>
      <c r="F41" s="160"/>
    </row>
    <row r="42" spans="1:6" s="7" customFormat="1" ht="26.45" customHeight="1" x14ac:dyDescent="0.25">
      <c r="A42" s="138">
        <v>27</v>
      </c>
      <c r="B42" s="108" t="s">
        <v>337</v>
      </c>
      <c r="C42" s="133" t="s">
        <v>604</v>
      </c>
      <c r="D42" s="123">
        <v>285</v>
      </c>
      <c r="E42" s="123">
        <v>309.96800000000002</v>
      </c>
      <c r="F42" s="160"/>
    </row>
    <row r="43" spans="1:6" s="7" customFormat="1" ht="26.45" customHeight="1" x14ac:dyDescent="0.25">
      <c r="A43" s="138">
        <v>28</v>
      </c>
      <c r="B43" s="108" t="s">
        <v>664</v>
      </c>
      <c r="C43" s="133" t="s">
        <v>605</v>
      </c>
      <c r="D43" s="123">
        <v>-355</v>
      </c>
      <c r="E43" s="146">
        <v>0</v>
      </c>
      <c r="F43" s="160"/>
    </row>
    <row r="44" spans="1:6" s="7" customFormat="1" ht="26.45" customHeight="1" x14ac:dyDescent="0.25">
      <c r="A44" s="138">
        <v>29</v>
      </c>
      <c r="B44" s="108" t="s">
        <v>693</v>
      </c>
      <c r="C44" s="133" t="s">
        <v>694</v>
      </c>
      <c r="D44" s="123">
        <v>0</v>
      </c>
      <c r="E44" s="146">
        <v>4.0640000000000001</v>
      </c>
      <c r="F44" s="160"/>
    </row>
    <row r="45" spans="1:6" s="7" customFormat="1" ht="26.45" customHeight="1" x14ac:dyDescent="0.25">
      <c r="A45" s="138">
        <v>30</v>
      </c>
      <c r="B45" s="108" t="s">
        <v>662</v>
      </c>
      <c r="C45" s="133" t="s">
        <v>606</v>
      </c>
      <c r="D45" s="123">
        <v>125</v>
      </c>
      <c r="E45" s="123">
        <v>102.14400000000001</v>
      </c>
      <c r="F45" s="160"/>
    </row>
    <row r="46" spans="1:6" s="7" customFormat="1" ht="26.45" customHeight="1" x14ac:dyDescent="0.25">
      <c r="A46" s="138">
        <v>31</v>
      </c>
      <c r="B46" s="108" t="s">
        <v>692</v>
      </c>
      <c r="C46" s="133" t="s">
        <v>691</v>
      </c>
      <c r="D46" s="123">
        <v>60</v>
      </c>
      <c r="E46" s="123">
        <v>49.265000000000001</v>
      </c>
      <c r="F46" s="160"/>
    </row>
    <row r="47" spans="1:6" s="19" customFormat="1" ht="26.45" customHeight="1" x14ac:dyDescent="0.25">
      <c r="A47" s="103">
        <v>32</v>
      </c>
      <c r="B47" s="109" t="s">
        <v>663</v>
      </c>
      <c r="C47" s="109"/>
      <c r="D47" s="110">
        <f>SUM(D48:D53)</f>
        <v>1278.47</v>
      </c>
      <c r="E47" s="110">
        <f>SUM(E48:E53)</f>
        <v>1708.09</v>
      </c>
    </row>
    <row r="48" spans="1:6" s="19" customFormat="1" ht="26.45" customHeight="1" x14ac:dyDescent="0.25">
      <c r="A48" s="103">
        <v>33</v>
      </c>
      <c r="B48" s="142" t="s">
        <v>665</v>
      </c>
      <c r="C48" s="140" t="s">
        <v>607</v>
      </c>
      <c r="D48" s="141">
        <v>355</v>
      </c>
      <c r="E48" s="139">
        <v>0</v>
      </c>
    </row>
    <row r="49" spans="1:5" s="7" customFormat="1" ht="26.45" customHeight="1" x14ac:dyDescent="0.25">
      <c r="A49" s="138">
        <v>34</v>
      </c>
      <c r="B49" s="108" t="s">
        <v>666</v>
      </c>
      <c r="C49" s="133" t="s">
        <v>608</v>
      </c>
      <c r="D49" s="123">
        <v>0</v>
      </c>
      <c r="E49" s="124">
        <v>1000</v>
      </c>
    </row>
    <row r="50" spans="1:5" s="7" customFormat="1" ht="26.45" customHeight="1" x14ac:dyDescent="0.25">
      <c r="A50" s="138">
        <v>35</v>
      </c>
      <c r="B50" s="108" t="s">
        <v>704</v>
      </c>
      <c r="C50" s="133" t="s">
        <v>705</v>
      </c>
      <c r="D50" s="123">
        <v>0</v>
      </c>
      <c r="E50" s="124">
        <v>0.7</v>
      </c>
    </row>
    <row r="51" spans="1:5" s="7" customFormat="1" ht="26.45" customHeight="1" x14ac:dyDescent="0.25">
      <c r="A51" s="138">
        <v>36</v>
      </c>
      <c r="B51" s="108" t="s">
        <v>696</v>
      </c>
      <c r="C51" s="133" t="s">
        <v>695</v>
      </c>
      <c r="D51" s="123">
        <v>500</v>
      </c>
      <c r="E51" s="124">
        <v>500</v>
      </c>
    </row>
    <row r="52" spans="1:5" s="7" customFormat="1" ht="26.45" customHeight="1" x14ac:dyDescent="0.25">
      <c r="A52" s="138">
        <v>37</v>
      </c>
      <c r="B52" s="108" t="s">
        <v>699</v>
      </c>
      <c r="C52" s="133" t="s">
        <v>698</v>
      </c>
      <c r="D52" s="123">
        <v>143.55000000000001</v>
      </c>
      <c r="E52" s="124">
        <v>143.55000000000001</v>
      </c>
    </row>
    <row r="53" spans="1:5" s="7" customFormat="1" ht="26.45" customHeight="1" x14ac:dyDescent="0.25">
      <c r="A53" s="138">
        <v>38</v>
      </c>
      <c r="B53" s="108" t="s">
        <v>242</v>
      </c>
      <c r="C53" s="133" t="s">
        <v>697</v>
      </c>
      <c r="D53" s="123">
        <v>279.92</v>
      </c>
      <c r="E53" s="124">
        <v>63.84</v>
      </c>
    </row>
    <row r="54" spans="1:5" s="20" customFormat="1" ht="26.45" customHeight="1" x14ac:dyDescent="0.25">
      <c r="A54" s="138">
        <v>39</v>
      </c>
      <c r="B54" s="109" t="s">
        <v>642</v>
      </c>
      <c r="C54" s="109"/>
      <c r="D54" s="110">
        <f>D55+D85</f>
        <v>7843.47</v>
      </c>
      <c r="E54" s="110">
        <f>E55+E85</f>
        <v>4984.79</v>
      </c>
    </row>
    <row r="55" spans="1:5" s="20" customFormat="1" ht="26.45" customHeight="1" x14ac:dyDescent="0.25">
      <c r="A55" s="138">
        <v>40</v>
      </c>
      <c r="B55" s="109" t="s">
        <v>653</v>
      </c>
      <c r="C55" s="109"/>
      <c r="D55" s="110">
        <f>D56+D60+D62+D64+D68+D71+D75+D78+D81+D83</f>
        <v>4919</v>
      </c>
      <c r="E55" s="110">
        <f>E56+E60+E62+E64+E71+E75+E78+E81+E83+E68</f>
        <v>3761.02</v>
      </c>
    </row>
    <row r="56" spans="1:5" s="3" customFormat="1" ht="26.45" customHeight="1" x14ac:dyDescent="0.25">
      <c r="A56" s="138">
        <v>41</v>
      </c>
      <c r="B56" s="111" t="s">
        <v>667</v>
      </c>
      <c r="C56" s="134" t="s">
        <v>6</v>
      </c>
      <c r="D56" s="125">
        <f>D57+D58+D59</f>
        <v>2299.1</v>
      </c>
      <c r="E56" s="147">
        <f>E57+E58+E59</f>
        <v>1800.48</v>
      </c>
    </row>
    <row r="57" spans="1:5" ht="26.45" customHeight="1" x14ac:dyDescent="0.25">
      <c r="A57" s="138">
        <v>42</v>
      </c>
      <c r="B57" s="112" t="s">
        <v>643</v>
      </c>
      <c r="C57" s="135" t="s">
        <v>5</v>
      </c>
      <c r="D57" s="126">
        <v>1494.1</v>
      </c>
      <c r="E57" s="148">
        <v>1419.18</v>
      </c>
    </row>
    <row r="58" spans="1:5" ht="26.45" customHeight="1" x14ac:dyDescent="0.25">
      <c r="A58" s="138">
        <v>43</v>
      </c>
      <c r="B58" s="112" t="s">
        <v>668</v>
      </c>
      <c r="C58" s="135" t="s">
        <v>7</v>
      </c>
      <c r="D58" s="126">
        <v>805</v>
      </c>
      <c r="E58" s="148">
        <v>381.3</v>
      </c>
    </row>
    <row r="59" spans="1:5" ht="26.45" customHeight="1" x14ac:dyDescent="0.25">
      <c r="A59" s="138">
        <v>44</v>
      </c>
      <c r="B59" s="112" t="s">
        <v>669</v>
      </c>
      <c r="C59" s="135" t="s">
        <v>609</v>
      </c>
      <c r="D59" s="126">
        <v>0</v>
      </c>
      <c r="E59" s="148">
        <v>0</v>
      </c>
    </row>
    <row r="60" spans="1:5" s="3" customFormat="1" ht="26.45" customHeight="1" x14ac:dyDescent="0.25">
      <c r="A60" s="138">
        <v>45</v>
      </c>
      <c r="B60" s="111" t="s">
        <v>670</v>
      </c>
      <c r="C60" s="134" t="s">
        <v>8</v>
      </c>
      <c r="D60" s="125">
        <f>D61</f>
        <v>10</v>
      </c>
      <c r="E60" s="147">
        <f>E61</f>
        <v>0</v>
      </c>
    </row>
    <row r="61" spans="1:5" ht="26.45" customHeight="1" x14ac:dyDescent="0.25">
      <c r="A61" s="138">
        <v>46</v>
      </c>
      <c r="B61" s="112" t="s">
        <v>671</v>
      </c>
      <c r="C61" s="135" t="s">
        <v>176</v>
      </c>
      <c r="D61" s="126">
        <v>10</v>
      </c>
      <c r="E61" s="148">
        <v>0</v>
      </c>
    </row>
    <row r="62" spans="1:5" s="3" customFormat="1" ht="26.45" customHeight="1" x14ac:dyDescent="0.25">
      <c r="A62" s="138">
        <v>47</v>
      </c>
      <c r="B62" s="111" t="s">
        <v>672</v>
      </c>
      <c r="C62" s="134" t="s">
        <v>10</v>
      </c>
      <c r="D62" s="125">
        <f>D63</f>
        <v>125</v>
      </c>
      <c r="E62" s="147">
        <f>E63</f>
        <v>56.81</v>
      </c>
    </row>
    <row r="63" spans="1:5" ht="26.45" customHeight="1" x14ac:dyDescent="0.25">
      <c r="A63" s="138">
        <v>48</v>
      </c>
      <c r="B63" s="112" t="s">
        <v>668</v>
      </c>
      <c r="C63" s="135" t="s">
        <v>9</v>
      </c>
      <c r="D63" s="126">
        <v>125</v>
      </c>
      <c r="E63" s="148">
        <v>56.81</v>
      </c>
    </row>
    <row r="64" spans="1:5" s="3" customFormat="1" ht="26.45" customHeight="1" x14ac:dyDescent="0.25">
      <c r="A64" s="138">
        <v>49</v>
      </c>
      <c r="B64" s="111" t="s">
        <v>673</v>
      </c>
      <c r="C64" s="134" t="s">
        <v>11</v>
      </c>
      <c r="D64" s="125">
        <f>SUM(D65:D67)</f>
        <v>295</v>
      </c>
      <c r="E64" s="147">
        <f>SUM(E65:E67)</f>
        <v>192.08</v>
      </c>
    </row>
    <row r="65" spans="1:5" ht="26.45" customHeight="1" x14ac:dyDescent="0.25">
      <c r="A65" s="138">
        <v>50</v>
      </c>
      <c r="B65" s="112" t="s">
        <v>668</v>
      </c>
      <c r="C65" s="135" t="s">
        <v>13</v>
      </c>
      <c r="D65" s="126">
        <v>178</v>
      </c>
      <c r="E65" s="148">
        <v>89.37</v>
      </c>
    </row>
    <row r="66" spans="1:5" ht="26.45" customHeight="1" x14ac:dyDescent="0.25">
      <c r="A66" s="138">
        <v>51</v>
      </c>
      <c r="B66" s="112" t="s">
        <v>674</v>
      </c>
      <c r="C66" s="135" t="s">
        <v>202</v>
      </c>
      <c r="D66" s="126">
        <v>36</v>
      </c>
      <c r="E66" s="148">
        <v>24.67</v>
      </c>
    </row>
    <row r="67" spans="1:5" ht="26.45" customHeight="1" x14ac:dyDescent="0.25">
      <c r="A67" s="138">
        <v>52</v>
      </c>
      <c r="B67" s="112" t="s">
        <v>646</v>
      </c>
      <c r="C67" s="135" t="s">
        <v>14</v>
      </c>
      <c r="D67" s="126">
        <v>81</v>
      </c>
      <c r="E67" s="148">
        <v>78.040000000000006</v>
      </c>
    </row>
    <row r="68" spans="1:5" ht="26.45" customHeight="1" x14ac:dyDescent="0.25">
      <c r="A68" s="138">
        <v>53</v>
      </c>
      <c r="B68" s="111" t="s">
        <v>217</v>
      </c>
      <c r="C68" s="134" t="s">
        <v>215</v>
      </c>
      <c r="D68" s="125">
        <f>SUM(D69:D70)</f>
        <v>90.5</v>
      </c>
      <c r="E68" s="147">
        <f>SUM(E69:E70)</f>
        <v>73.540000000000006</v>
      </c>
    </row>
    <row r="69" spans="1:5" ht="26.45" customHeight="1" x14ac:dyDescent="0.25">
      <c r="A69" s="138">
        <v>54</v>
      </c>
      <c r="B69" s="112" t="s">
        <v>643</v>
      </c>
      <c r="C69" s="135" t="s">
        <v>687</v>
      </c>
      <c r="D69" s="126">
        <v>89.45</v>
      </c>
      <c r="E69" s="148">
        <v>73.540000000000006</v>
      </c>
    </row>
    <row r="70" spans="1:5" ht="26.45" customHeight="1" x14ac:dyDescent="0.25">
      <c r="A70" s="138">
        <v>55</v>
      </c>
      <c r="B70" s="112" t="s">
        <v>668</v>
      </c>
      <c r="C70" s="135" t="s">
        <v>688</v>
      </c>
      <c r="D70" s="126">
        <v>1.05</v>
      </c>
      <c r="E70" s="148">
        <v>0</v>
      </c>
    </row>
    <row r="71" spans="1:5" s="3" customFormat="1" ht="26.45" customHeight="1" x14ac:dyDescent="0.25">
      <c r="A71" s="138">
        <v>56</v>
      </c>
      <c r="B71" s="111" t="s">
        <v>675</v>
      </c>
      <c r="C71" s="134" t="s">
        <v>15</v>
      </c>
      <c r="D71" s="125">
        <f>D72+D73+D74</f>
        <v>120</v>
      </c>
      <c r="E71" s="147">
        <f>E72+E73+E74</f>
        <v>48.36</v>
      </c>
    </row>
    <row r="72" spans="1:5" ht="26.45" customHeight="1" x14ac:dyDescent="0.25">
      <c r="A72" s="138">
        <v>57</v>
      </c>
      <c r="B72" s="112" t="s">
        <v>643</v>
      </c>
      <c r="C72" s="135" t="s">
        <v>16</v>
      </c>
      <c r="D72" s="126">
        <v>0</v>
      </c>
      <c r="E72" s="148">
        <v>0</v>
      </c>
    </row>
    <row r="73" spans="1:5" ht="26.45" customHeight="1" x14ac:dyDescent="0.25">
      <c r="A73" s="138">
        <v>58</v>
      </c>
      <c r="B73" s="112" t="s">
        <v>668</v>
      </c>
      <c r="C73" s="135" t="s">
        <v>17</v>
      </c>
      <c r="D73" s="126">
        <v>50</v>
      </c>
      <c r="E73" s="148">
        <v>40</v>
      </c>
    </row>
    <row r="74" spans="1:5" ht="26.45" customHeight="1" x14ac:dyDescent="0.25">
      <c r="A74" s="138">
        <v>59</v>
      </c>
      <c r="B74" s="112" t="s">
        <v>647</v>
      </c>
      <c r="C74" s="135" t="s">
        <v>18</v>
      </c>
      <c r="D74" s="126">
        <v>70</v>
      </c>
      <c r="E74" s="148">
        <v>8.36</v>
      </c>
    </row>
    <row r="75" spans="1:5" s="3" customFormat="1" ht="26.45" customHeight="1" x14ac:dyDescent="0.25">
      <c r="A75" s="138">
        <v>60</v>
      </c>
      <c r="B75" s="111" t="s">
        <v>676</v>
      </c>
      <c r="C75" s="134" t="s">
        <v>19</v>
      </c>
      <c r="D75" s="125">
        <f>D76+D77</f>
        <v>1170</v>
      </c>
      <c r="E75" s="147">
        <f>E76+E77</f>
        <v>1042.69</v>
      </c>
    </row>
    <row r="76" spans="1:5" ht="26.45" customHeight="1" x14ac:dyDescent="0.25">
      <c r="A76" s="138">
        <v>61</v>
      </c>
      <c r="B76" s="112" t="s">
        <v>643</v>
      </c>
      <c r="C76" s="135" t="s">
        <v>20</v>
      </c>
      <c r="D76" s="126">
        <v>565</v>
      </c>
      <c r="E76" s="148">
        <v>537.04</v>
      </c>
    </row>
    <row r="77" spans="1:5" ht="26.45" customHeight="1" x14ac:dyDescent="0.25">
      <c r="A77" s="138">
        <v>62</v>
      </c>
      <c r="B77" s="112" t="s">
        <v>677</v>
      </c>
      <c r="C77" s="135" t="s">
        <v>21</v>
      </c>
      <c r="D77" s="126">
        <v>605</v>
      </c>
      <c r="E77" s="148">
        <v>505.65</v>
      </c>
    </row>
    <row r="78" spans="1:5" s="3" customFormat="1" ht="26.45" customHeight="1" x14ac:dyDescent="0.25">
      <c r="A78" s="138">
        <v>63</v>
      </c>
      <c r="B78" s="111" t="s">
        <v>678</v>
      </c>
      <c r="C78" s="134" t="s">
        <v>22</v>
      </c>
      <c r="D78" s="125">
        <f>D80+D79</f>
        <v>457.4</v>
      </c>
      <c r="E78" s="147">
        <f>E80+E79</f>
        <v>349.82</v>
      </c>
    </row>
    <row r="79" spans="1:5" s="3" customFormat="1" ht="26.45" customHeight="1" x14ac:dyDescent="0.25">
      <c r="A79" s="138">
        <v>64</v>
      </c>
      <c r="B79" s="112" t="s">
        <v>643</v>
      </c>
      <c r="C79" s="135" t="s">
        <v>610</v>
      </c>
      <c r="D79" s="126">
        <v>107.4</v>
      </c>
      <c r="E79" s="148">
        <v>93.84</v>
      </c>
    </row>
    <row r="80" spans="1:5" ht="26.45" customHeight="1" x14ac:dyDescent="0.25">
      <c r="A80" s="138">
        <v>65</v>
      </c>
      <c r="B80" s="112" t="s">
        <v>668</v>
      </c>
      <c r="C80" s="135" t="s">
        <v>23</v>
      </c>
      <c r="D80" s="126">
        <v>350</v>
      </c>
      <c r="E80" s="148">
        <v>255.98</v>
      </c>
    </row>
    <row r="81" spans="1:5" s="3" customFormat="1" ht="26.45" customHeight="1" x14ac:dyDescent="0.25">
      <c r="A81" s="138">
        <v>66</v>
      </c>
      <c r="B81" s="111" t="s">
        <v>679</v>
      </c>
      <c r="C81" s="134" t="s">
        <v>611</v>
      </c>
      <c r="D81" s="125">
        <f>D82</f>
        <v>210</v>
      </c>
      <c r="E81" s="147">
        <f>E82</f>
        <v>133.77000000000001</v>
      </c>
    </row>
    <row r="82" spans="1:5" ht="26.45" customHeight="1" x14ac:dyDescent="0.25">
      <c r="A82" s="138">
        <v>67</v>
      </c>
      <c r="B82" s="112" t="s">
        <v>668</v>
      </c>
      <c r="C82" s="135" t="s">
        <v>612</v>
      </c>
      <c r="D82" s="126">
        <v>210</v>
      </c>
      <c r="E82" s="148">
        <v>133.77000000000001</v>
      </c>
    </row>
    <row r="83" spans="1:5" s="3" customFormat="1" ht="26.45" customHeight="1" x14ac:dyDescent="0.25">
      <c r="A83" s="138">
        <v>68</v>
      </c>
      <c r="B83" s="111" t="s">
        <v>648</v>
      </c>
      <c r="C83" s="134" t="s">
        <v>24</v>
      </c>
      <c r="D83" s="125">
        <f>D84</f>
        <v>142</v>
      </c>
      <c r="E83" s="147">
        <f>E84</f>
        <v>63.47</v>
      </c>
    </row>
    <row r="84" spans="1:5" ht="26.45" customHeight="1" x14ac:dyDescent="0.25">
      <c r="A84" s="138">
        <v>69</v>
      </c>
      <c r="B84" s="112" t="s">
        <v>668</v>
      </c>
      <c r="C84" s="135" t="s">
        <v>613</v>
      </c>
      <c r="D84" s="126">
        <v>142</v>
      </c>
      <c r="E84" s="148">
        <v>63.47</v>
      </c>
    </row>
    <row r="85" spans="1:5" s="30" customFormat="1" ht="26.45" customHeight="1" x14ac:dyDescent="0.25">
      <c r="A85" s="138">
        <v>70</v>
      </c>
      <c r="B85" s="113" t="s">
        <v>663</v>
      </c>
      <c r="C85" s="136"/>
      <c r="D85" s="114">
        <f>D86+D88+D91+D94+D97+D99+D102</f>
        <v>2924.4700000000003</v>
      </c>
      <c r="E85" s="149">
        <f>E86+E94+E99+E102+E97+E88+E91</f>
        <v>1223.77</v>
      </c>
    </row>
    <row r="86" spans="1:5" s="3" customFormat="1" ht="26.45" customHeight="1" x14ac:dyDescent="0.25">
      <c r="A86" s="138">
        <v>71</v>
      </c>
      <c r="B86" s="143" t="s">
        <v>667</v>
      </c>
      <c r="C86" s="144" t="s">
        <v>6</v>
      </c>
      <c r="D86" s="145">
        <f>D87</f>
        <v>30</v>
      </c>
      <c r="E86" s="145">
        <f>E87</f>
        <v>0</v>
      </c>
    </row>
    <row r="87" spans="1:5" ht="26.45" customHeight="1" x14ac:dyDescent="0.25">
      <c r="A87" s="138">
        <v>72</v>
      </c>
      <c r="B87" s="112" t="s">
        <v>184</v>
      </c>
      <c r="C87" s="135" t="s">
        <v>614</v>
      </c>
      <c r="D87" s="126">
        <v>30</v>
      </c>
      <c r="E87" s="148">
        <v>0</v>
      </c>
    </row>
    <row r="88" spans="1:5" ht="26.45" customHeight="1" x14ac:dyDescent="0.25">
      <c r="A88" s="138">
        <v>73</v>
      </c>
      <c r="B88" s="111" t="s">
        <v>673</v>
      </c>
      <c r="C88" s="134" t="s">
        <v>190</v>
      </c>
      <c r="D88" s="125">
        <f>SUM(D89:D90)</f>
        <v>297.92</v>
      </c>
      <c r="E88" s="125">
        <f>SUM(E89:E90)</f>
        <v>64.239999999999995</v>
      </c>
    </row>
    <row r="89" spans="1:5" ht="26.45" customHeight="1" x14ac:dyDescent="0.25">
      <c r="A89" s="138">
        <v>74</v>
      </c>
      <c r="B89" s="112" t="s">
        <v>184</v>
      </c>
      <c r="C89" s="135" t="s">
        <v>206</v>
      </c>
      <c r="D89" s="126">
        <v>0</v>
      </c>
      <c r="E89" s="148">
        <v>0</v>
      </c>
    </row>
    <row r="90" spans="1:5" ht="26.45" customHeight="1" x14ac:dyDescent="0.25">
      <c r="A90" s="138">
        <v>75</v>
      </c>
      <c r="B90" s="112" t="s">
        <v>680</v>
      </c>
      <c r="C90" s="135" t="s">
        <v>228</v>
      </c>
      <c r="D90" s="126">
        <v>297.92</v>
      </c>
      <c r="E90" s="148">
        <v>64.239999999999995</v>
      </c>
    </row>
    <row r="91" spans="1:5" ht="26.45" customHeight="1" x14ac:dyDescent="0.25">
      <c r="A91" s="138">
        <v>76</v>
      </c>
      <c r="B91" s="111" t="s">
        <v>681</v>
      </c>
      <c r="C91" s="134" t="s">
        <v>215</v>
      </c>
      <c r="D91" s="125">
        <f>D93+D92</f>
        <v>1373.55</v>
      </c>
      <c r="E91" s="125">
        <f>E93+E92</f>
        <v>1048.6399999999999</v>
      </c>
    </row>
    <row r="92" spans="1:5" ht="26.45" customHeight="1" x14ac:dyDescent="0.25">
      <c r="A92" s="138">
        <v>77</v>
      </c>
      <c r="B92" s="112" t="s">
        <v>700</v>
      </c>
      <c r="C92" s="135" t="s">
        <v>701</v>
      </c>
      <c r="D92" s="126">
        <v>143.55000000000001</v>
      </c>
      <c r="E92" s="148">
        <v>25.48</v>
      </c>
    </row>
    <row r="93" spans="1:5" ht="26.45" customHeight="1" x14ac:dyDescent="0.25">
      <c r="A93" s="138">
        <v>78</v>
      </c>
      <c r="B93" s="112" t="s">
        <v>218</v>
      </c>
      <c r="C93" s="135" t="s">
        <v>216</v>
      </c>
      <c r="D93" s="126">
        <v>1230</v>
      </c>
      <c r="E93" s="148">
        <v>1023.16</v>
      </c>
    </row>
    <row r="94" spans="1:5" s="3" customFormat="1" ht="26.45" customHeight="1" x14ac:dyDescent="0.25">
      <c r="A94" s="138">
        <v>79</v>
      </c>
      <c r="B94" s="111" t="s">
        <v>682</v>
      </c>
      <c r="C94" s="134" t="s">
        <v>15</v>
      </c>
      <c r="D94" s="125">
        <f>D96</f>
        <v>0</v>
      </c>
      <c r="E94" s="150">
        <f>E96</f>
        <v>0</v>
      </c>
    </row>
    <row r="95" spans="1:5" s="3" customFormat="1" ht="26.45" customHeight="1" x14ac:dyDescent="0.25">
      <c r="A95" s="138">
        <v>80</v>
      </c>
      <c r="B95" s="112" t="s">
        <v>683</v>
      </c>
      <c r="C95" s="135" t="s">
        <v>615</v>
      </c>
      <c r="D95" s="126">
        <v>0</v>
      </c>
      <c r="E95" s="148">
        <v>0</v>
      </c>
    </row>
    <row r="96" spans="1:5" ht="26.45" customHeight="1" x14ac:dyDescent="0.25">
      <c r="A96" s="138">
        <v>81</v>
      </c>
      <c r="B96" s="112" t="s">
        <v>644</v>
      </c>
      <c r="C96" s="135" t="s">
        <v>616</v>
      </c>
      <c r="D96" s="126">
        <v>0</v>
      </c>
      <c r="E96" s="148">
        <v>0</v>
      </c>
    </row>
    <row r="97" spans="1:5" s="3" customFormat="1" ht="26.45" customHeight="1" x14ac:dyDescent="0.25">
      <c r="A97" s="138">
        <v>82</v>
      </c>
      <c r="B97" s="111" t="s">
        <v>684</v>
      </c>
      <c r="C97" s="134" t="s">
        <v>22</v>
      </c>
      <c r="D97" s="125">
        <f>D98</f>
        <v>843</v>
      </c>
      <c r="E97" s="125">
        <f>E98</f>
        <v>105.18</v>
      </c>
    </row>
    <row r="98" spans="1:5" ht="26.45" customHeight="1" x14ac:dyDescent="0.25">
      <c r="A98" s="138">
        <v>83</v>
      </c>
      <c r="B98" s="112" t="s">
        <v>644</v>
      </c>
      <c r="C98" s="135" t="s">
        <v>197</v>
      </c>
      <c r="D98" s="126">
        <v>843</v>
      </c>
      <c r="E98" s="127">
        <v>105.18</v>
      </c>
    </row>
    <row r="99" spans="1:5" s="3" customFormat="1" ht="26.45" customHeight="1" x14ac:dyDescent="0.25">
      <c r="A99" s="138">
        <v>84</v>
      </c>
      <c r="B99" s="111" t="s">
        <v>679</v>
      </c>
      <c r="C99" s="134" t="s">
        <v>611</v>
      </c>
      <c r="D99" s="125">
        <f>D100+D101</f>
        <v>0</v>
      </c>
      <c r="E99" s="125">
        <f>E100+E101</f>
        <v>0</v>
      </c>
    </row>
    <row r="100" spans="1:5" ht="26.45" customHeight="1" x14ac:dyDescent="0.25">
      <c r="A100" s="138">
        <v>85</v>
      </c>
      <c r="B100" s="112" t="s">
        <v>645</v>
      </c>
      <c r="C100" s="135" t="s">
        <v>617</v>
      </c>
      <c r="D100" s="126">
        <v>0</v>
      </c>
      <c r="E100" s="127">
        <v>0</v>
      </c>
    </row>
    <row r="101" spans="1:5" ht="26.45" customHeight="1" x14ac:dyDescent="0.25">
      <c r="A101" s="138">
        <v>86</v>
      </c>
      <c r="B101" s="112" t="s">
        <v>644</v>
      </c>
      <c r="C101" s="135" t="s">
        <v>618</v>
      </c>
      <c r="D101" s="126">
        <v>0</v>
      </c>
      <c r="E101" s="127">
        <v>0</v>
      </c>
    </row>
    <row r="102" spans="1:5" s="3" customFormat="1" ht="26.45" customHeight="1" x14ac:dyDescent="0.25">
      <c r="A102" s="138">
        <v>87</v>
      </c>
      <c r="B102" s="111" t="s">
        <v>648</v>
      </c>
      <c r="C102" s="134" t="s">
        <v>24</v>
      </c>
      <c r="D102" s="125">
        <f>+D103</f>
        <v>380</v>
      </c>
      <c r="E102" s="125">
        <f>+E103</f>
        <v>5.71</v>
      </c>
    </row>
    <row r="103" spans="1:5" ht="26.45" customHeight="1" x14ac:dyDescent="0.25">
      <c r="A103" s="138">
        <v>88</v>
      </c>
      <c r="B103" s="112" t="s">
        <v>645</v>
      </c>
      <c r="C103" s="135" t="s">
        <v>619</v>
      </c>
      <c r="D103" s="126">
        <v>380</v>
      </c>
      <c r="E103" s="127">
        <v>5.71</v>
      </c>
    </row>
    <row r="104" spans="1:5" s="30" customFormat="1" ht="31.5" x14ac:dyDescent="0.25">
      <c r="A104" s="138">
        <v>89</v>
      </c>
      <c r="B104" s="115" t="s">
        <v>685</v>
      </c>
      <c r="C104" s="137" t="s">
        <v>620</v>
      </c>
      <c r="D104" s="116">
        <f>D16-D54</f>
        <v>-2285.25</v>
      </c>
      <c r="E104" s="117">
        <f>E16-E54</f>
        <v>1410.8125200000013</v>
      </c>
    </row>
    <row r="105" spans="1:5" s="30" customFormat="1" ht="15.75" customHeight="1" x14ac:dyDescent="0.25">
      <c r="A105" s="118"/>
      <c r="B105" s="119"/>
      <c r="C105" s="120"/>
      <c r="D105" s="121"/>
      <c r="E105" s="122"/>
    </row>
    <row r="106" spans="1:5" s="30" customFormat="1" ht="15.75" customHeight="1" x14ac:dyDescent="0.25">
      <c r="A106" s="118"/>
      <c r="B106" s="119"/>
      <c r="C106" s="120"/>
      <c r="D106" s="121"/>
      <c r="E106" s="122"/>
    </row>
    <row r="107" spans="1:5" ht="15.6" customHeight="1" x14ac:dyDescent="0.25">
      <c r="A107" s="151" t="s">
        <v>153</v>
      </c>
      <c r="B107" s="151"/>
      <c r="C107" s="151"/>
      <c r="D107" s="151"/>
      <c r="E107" s="151"/>
    </row>
    <row r="108" spans="1:5" ht="15.6" customHeight="1" x14ac:dyDescent="0.25">
      <c r="A108" s="151" t="s">
        <v>597</v>
      </c>
      <c r="B108" s="151"/>
      <c r="C108" s="151"/>
      <c r="D108" s="151"/>
      <c r="E108" s="151"/>
    </row>
    <row r="109" spans="1:5" x14ac:dyDescent="0.25">
      <c r="A109" s="1"/>
      <c r="B109" s="1"/>
      <c r="C109" s="1"/>
    </row>
  </sheetData>
  <mergeCells count="11">
    <mergeCell ref="A107:E107"/>
    <mergeCell ref="A108:E108"/>
    <mergeCell ref="A1:B1"/>
    <mergeCell ref="A2:B2"/>
    <mergeCell ref="A3:B3"/>
    <mergeCell ref="A8:E8"/>
    <mergeCell ref="A9:E9"/>
    <mergeCell ref="A5:B5"/>
    <mergeCell ref="A13:E13"/>
    <mergeCell ref="A11:E11"/>
    <mergeCell ref="A12:E12"/>
  </mergeCells>
  <phoneticPr fontId="14" type="noConversion"/>
  <pageMargins left="0.69" right="0.17" top="0.52" bottom="0.5" header="0.24" footer="0.54"/>
  <pageSetup paperSize="9" fitToHeight="0" orientation="portrait" r:id="rId1"/>
  <ignoredErrors>
    <ignoredError sqref="C93:C104 C18:C36 C45 C54:C67 C38:C43 C47:C49 C71:C76 C77 C78:C91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58"/>
  <sheetViews>
    <sheetView topLeftCell="A43" workbookViewId="0">
      <selection activeCell="C61" sqref="C61"/>
    </sheetView>
  </sheetViews>
  <sheetFormatPr defaultRowHeight="15.75" x14ac:dyDescent="0.25"/>
  <cols>
    <col min="1" max="1" width="6" customWidth="1"/>
    <col min="2" max="2" width="43.5703125" customWidth="1"/>
    <col min="3" max="3" width="15.5703125" customWidth="1"/>
    <col min="4" max="4" width="13.5703125" customWidth="1"/>
    <col min="5" max="5" width="14.140625" style="47" customWidth="1"/>
    <col min="7" max="7" width="10.85546875" bestFit="1" customWidth="1"/>
  </cols>
  <sheetData>
    <row r="1" spans="1:11" x14ac:dyDescent="0.25">
      <c r="A1" t="s">
        <v>1</v>
      </c>
    </row>
    <row r="2" spans="1:11" x14ac:dyDescent="0.25">
      <c r="A2" t="s">
        <v>0</v>
      </c>
    </row>
    <row r="3" spans="1:11" x14ac:dyDescent="0.25">
      <c r="A3" t="s">
        <v>2</v>
      </c>
    </row>
    <row r="4" spans="1:11" x14ac:dyDescent="0.25">
      <c r="A4" t="s">
        <v>237</v>
      </c>
    </row>
    <row r="5" spans="1:11" ht="8.25" customHeight="1" x14ac:dyDescent="0.25"/>
    <row r="6" spans="1:11" x14ac:dyDescent="0.25">
      <c r="B6" s="31" t="s">
        <v>25</v>
      </c>
    </row>
    <row r="7" spans="1:11" ht="13.5" customHeight="1" x14ac:dyDescent="0.25">
      <c r="B7" s="3" t="s">
        <v>247</v>
      </c>
    </row>
    <row r="8" spans="1:11" ht="13.5" customHeight="1" x14ac:dyDescent="0.25">
      <c r="B8" s="3"/>
    </row>
    <row r="9" spans="1:11" ht="30.75" customHeight="1" x14ac:dyDescent="0.25">
      <c r="A9" s="157" t="s">
        <v>245</v>
      </c>
      <c r="B9" s="157"/>
      <c r="C9" s="157"/>
      <c r="D9" s="157"/>
      <c r="E9" s="157"/>
    </row>
    <row r="10" spans="1:11" ht="30.75" customHeight="1" x14ac:dyDescent="0.25">
      <c r="A10" s="157" t="s">
        <v>227</v>
      </c>
      <c r="B10" s="157"/>
      <c r="C10" s="157"/>
      <c r="D10" s="157"/>
      <c r="E10" s="157"/>
    </row>
    <row r="11" spans="1:11" ht="47.25" hidden="1" customHeight="1" x14ac:dyDescent="0.25">
      <c r="A11" s="158" t="s">
        <v>231</v>
      </c>
      <c r="B11" s="158"/>
      <c r="C11" s="158"/>
      <c r="D11" s="158"/>
      <c r="E11" s="158"/>
    </row>
    <row r="12" spans="1:11" ht="30" customHeight="1" x14ac:dyDescent="0.25">
      <c r="A12" s="158" t="s">
        <v>246</v>
      </c>
      <c r="B12" s="158"/>
      <c r="C12" s="158"/>
      <c r="D12" s="158"/>
      <c r="E12" s="158"/>
      <c r="F12" s="2"/>
      <c r="G12" s="2"/>
      <c r="H12" s="2"/>
      <c r="I12" s="2"/>
      <c r="J12" s="2"/>
      <c r="K12" s="2"/>
    </row>
    <row r="13" spans="1:11" ht="13.5" customHeight="1" x14ac:dyDescent="0.25">
      <c r="E13" s="48" t="s">
        <v>158</v>
      </c>
    </row>
    <row r="14" spans="1:11" s="7" customFormat="1" ht="59.25" customHeight="1" x14ac:dyDescent="0.25">
      <c r="A14" s="57" t="s">
        <v>4</v>
      </c>
      <c r="B14" s="57" t="s">
        <v>26</v>
      </c>
      <c r="C14" s="58" t="s">
        <v>3</v>
      </c>
      <c r="D14" s="57" t="s">
        <v>232</v>
      </c>
      <c r="E14" s="59" t="s">
        <v>87</v>
      </c>
    </row>
    <row r="15" spans="1:11" s="16" customFormat="1" ht="19.5" customHeight="1" x14ac:dyDescent="0.25">
      <c r="A15" s="65" t="s">
        <v>27</v>
      </c>
      <c r="B15" s="32" t="s">
        <v>123</v>
      </c>
      <c r="C15" s="32"/>
      <c r="D15" s="67" t="e">
        <f>D16+D51</f>
        <v>#N/A</v>
      </c>
      <c r="E15" s="68">
        <v>2561.9699999999998</v>
      </c>
    </row>
    <row r="16" spans="1:11" s="19" customFormat="1" ht="15.75" customHeight="1" x14ac:dyDescent="0.25">
      <c r="A16" s="6" t="s">
        <v>28</v>
      </c>
      <c r="B16" s="66" t="s">
        <v>119</v>
      </c>
      <c r="C16" s="69"/>
      <c r="D16" s="70" t="e">
        <f>SUM(D17:D50)</f>
        <v>#N/A</v>
      </c>
      <c r="E16" s="68">
        <v>2300.2399999999998</v>
      </c>
    </row>
    <row r="17" spans="1:5" s="7" customFormat="1" ht="15.75" customHeight="1" x14ac:dyDescent="0.25">
      <c r="A17" s="60" t="s">
        <v>29</v>
      </c>
      <c r="B17" s="61" t="s">
        <v>88</v>
      </c>
      <c r="C17" s="62" t="s">
        <v>579</v>
      </c>
      <c r="D17" s="63" t="e">
        <f>VLOOKUP(C17,Foaie3!A:C,3,0)</f>
        <v>#N/A</v>
      </c>
      <c r="E17" s="64">
        <v>0.72</v>
      </c>
    </row>
    <row r="18" spans="1:5" s="7" customFormat="1" ht="15.75" customHeight="1" x14ac:dyDescent="0.25">
      <c r="A18" s="44" t="s">
        <v>30</v>
      </c>
      <c r="B18" s="9" t="s">
        <v>90</v>
      </c>
      <c r="C18" s="12" t="s">
        <v>269</v>
      </c>
      <c r="D18" s="63">
        <f>VLOOKUP(C18,Foaie3!A:C,3,0)</f>
        <v>51.25</v>
      </c>
      <c r="E18" s="51">
        <v>100.48</v>
      </c>
    </row>
    <row r="19" spans="1:5" s="7" customFormat="1" ht="31.5" customHeight="1" x14ac:dyDescent="0.25">
      <c r="A19" s="45" t="s">
        <v>31</v>
      </c>
      <c r="B19" s="9" t="s">
        <v>92</v>
      </c>
      <c r="C19" s="12" t="s">
        <v>270</v>
      </c>
      <c r="D19" s="63">
        <f>VLOOKUP(C19,Foaie3!A:C,3,0)</f>
        <v>114.75</v>
      </c>
      <c r="E19" s="51">
        <v>201.35</v>
      </c>
    </row>
    <row r="20" spans="1:5" s="7" customFormat="1" ht="31.5" customHeight="1" x14ac:dyDescent="0.25">
      <c r="A20" s="45"/>
      <c r="B20" s="9" t="s">
        <v>233</v>
      </c>
      <c r="C20" s="12" t="s">
        <v>272</v>
      </c>
      <c r="D20" s="63">
        <f>VLOOKUP(C20,Foaie3!A:C,3,0)</f>
        <v>75</v>
      </c>
      <c r="E20" s="51">
        <v>164.18</v>
      </c>
    </row>
    <row r="21" spans="1:5" s="7" customFormat="1" ht="15.75" customHeight="1" x14ac:dyDescent="0.25">
      <c r="A21" s="45" t="s">
        <v>32</v>
      </c>
      <c r="B21" s="9" t="s">
        <v>93</v>
      </c>
      <c r="C21" s="12" t="s">
        <v>279</v>
      </c>
      <c r="D21" s="63">
        <f>VLOOKUP(C21,Foaie3!A:C,3,0)</f>
        <v>13.7</v>
      </c>
      <c r="E21" s="51">
        <v>22.85</v>
      </c>
    </row>
    <row r="22" spans="1:5" s="7" customFormat="1" ht="15.75" customHeight="1" x14ac:dyDescent="0.25">
      <c r="A22" s="44" t="s">
        <v>33</v>
      </c>
      <c r="B22" s="9" t="s">
        <v>95</v>
      </c>
      <c r="C22" s="12" t="s">
        <v>280</v>
      </c>
      <c r="D22" s="63">
        <f>VLOOKUP(C22,Foaie3!A:C,3,0)</f>
        <v>3.5</v>
      </c>
      <c r="E22" s="51">
        <v>9.06</v>
      </c>
    </row>
    <row r="23" spans="1:5" s="7" customFormat="1" ht="15.75" customHeight="1" x14ac:dyDescent="0.25">
      <c r="A23" s="45" t="s">
        <v>34</v>
      </c>
      <c r="B23" s="9" t="s">
        <v>99</v>
      </c>
      <c r="C23" s="12" t="s">
        <v>284</v>
      </c>
      <c r="D23" s="63">
        <f>VLOOKUP(C23,Foaie3!A:C,3,0)</f>
        <v>20</v>
      </c>
      <c r="E23" s="51">
        <v>64.58</v>
      </c>
    </row>
    <row r="24" spans="1:5" s="7" customFormat="1" ht="15.75" customHeight="1" x14ac:dyDescent="0.25">
      <c r="A24" s="45" t="s">
        <v>35</v>
      </c>
      <c r="B24" s="9" t="s">
        <v>98</v>
      </c>
      <c r="C24" s="12" t="s">
        <v>286</v>
      </c>
      <c r="D24" s="63">
        <f>VLOOKUP(C24,Foaie3!A:C,3,0)</f>
        <v>0</v>
      </c>
      <c r="E24" s="51">
        <v>0.73</v>
      </c>
    </row>
    <row r="25" spans="1:5" s="7" customFormat="1" ht="15.75" customHeight="1" x14ac:dyDescent="0.25">
      <c r="A25" s="44" t="s">
        <v>36</v>
      </c>
      <c r="B25" s="9" t="s">
        <v>101</v>
      </c>
      <c r="C25" s="12" t="s">
        <v>288</v>
      </c>
      <c r="D25" s="63">
        <f>VLOOKUP(C25,Foaie3!A:C,3,0)</f>
        <v>20.5</v>
      </c>
      <c r="E25" s="51">
        <v>61.39</v>
      </c>
    </row>
    <row r="26" spans="1:5" s="7" customFormat="1" ht="15.75" customHeight="1" x14ac:dyDescent="0.25">
      <c r="A26" s="45" t="s">
        <v>37</v>
      </c>
      <c r="B26" s="9" t="s">
        <v>177</v>
      </c>
      <c r="C26" s="12" t="s">
        <v>580</v>
      </c>
      <c r="D26" s="63" t="e">
        <f>VLOOKUP(C26,Foaie3!A:C,3,0)</f>
        <v>#N/A</v>
      </c>
      <c r="E26" s="51">
        <v>6.7</v>
      </c>
    </row>
    <row r="27" spans="1:5" s="7" customFormat="1" ht="15.75" customHeight="1" x14ac:dyDescent="0.25">
      <c r="A27" s="44" t="s">
        <v>38</v>
      </c>
      <c r="B27" s="9" t="s">
        <v>178</v>
      </c>
      <c r="C27" s="12" t="s">
        <v>581</v>
      </c>
      <c r="D27" s="63" t="e">
        <f>VLOOKUP(C27,Foaie3!A:C,3,0)</f>
        <v>#N/A</v>
      </c>
      <c r="E27" s="51">
        <v>1.53</v>
      </c>
    </row>
    <row r="28" spans="1:5" s="7" customFormat="1" ht="28.5" customHeight="1" x14ac:dyDescent="0.25">
      <c r="A28" s="45" t="s">
        <v>39</v>
      </c>
      <c r="B28" s="9" t="s">
        <v>103</v>
      </c>
      <c r="C28" s="12" t="s">
        <v>294</v>
      </c>
      <c r="D28" s="63">
        <f>VLOOKUP(C28,Foaie3!A:C,3,0)</f>
        <v>250</v>
      </c>
      <c r="E28" s="51">
        <v>348.9</v>
      </c>
    </row>
    <row r="29" spans="1:5" s="7" customFormat="1" ht="15.75" customHeight="1" x14ac:dyDescent="0.25">
      <c r="A29" s="44" t="s">
        <v>40</v>
      </c>
      <c r="B29" s="9" t="s">
        <v>104</v>
      </c>
      <c r="C29" s="12" t="s">
        <v>296</v>
      </c>
      <c r="D29" s="63">
        <f>VLOOKUP(C29,Foaie3!A:C,3,0)</f>
        <v>34</v>
      </c>
      <c r="E29" s="51">
        <v>68</v>
      </c>
    </row>
    <row r="30" spans="1:5" s="7" customFormat="1" ht="30" customHeight="1" x14ac:dyDescent="0.25">
      <c r="A30" s="45" t="s">
        <v>41</v>
      </c>
      <c r="B30" s="9" t="s">
        <v>105</v>
      </c>
      <c r="C30" s="12" t="s">
        <v>298</v>
      </c>
      <c r="D30" s="63">
        <f>VLOOKUP(C30,Foaie3!A:C,3,0)</f>
        <v>650</v>
      </c>
      <c r="E30" s="51">
        <v>1167</v>
      </c>
    </row>
    <row r="31" spans="1:5" s="7" customFormat="1" ht="30" customHeight="1" x14ac:dyDescent="0.25">
      <c r="A31" s="44" t="s">
        <v>42</v>
      </c>
      <c r="B31" s="9" t="s">
        <v>174</v>
      </c>
      <c r="C31" s="12" t="s">
        <v>582</v>
      </c>
      <c r="D31" s="63" t="e">
        <f>VLOOKUP(C31,Foaie3!A:C,3,0)</f>
        <v>#N/A</v>
      </c>
      <c r="E31" s="51">
        <v>0</v>
      </c>
    </row>
    <row r="32" spans="1:5" s="7" customFormat="1" ht="15.75" customHeight="1" x14ac:dyDescent="0.25">
      <c r="A32" s="45" t="s">
        <v>43</v>
      </c>
      <c r="B32" s="9" t="s">
        <v>106</v>
      </c>
      <c r="C32" s="12" t="s">
        <v>304</v>
      </c>
      <c r="D32" s="63">
        <f>VLOOKUP(C32,Foaie3!A:C,3,0)</f>
        <v>15</v>
      </c>
      <c r="E32" s="51">
        <v>45.94</v>
      </c>
    </row>
    <row r="33" spans="1:5" s="7" customFormat="1" ht="15.75" customHeight="1" x14ac:dyDescent="0.25">
      <c r="A33" s="44" t="s">
        <v>44</v>
      </c>
      <c r="B33" s="9" t="s">
        <v>107</v>
      </c>
      <c r="C33" s="12" t="s">
        <v>306</v>
      </c>
      <c r="D33" s="63">
        <f>VLOOKUP(C33,Foaie3!A:C,3,0)</f>
        <v>16</v>
      </c>
      <c r="E33" s="51">
        <v>16.7</v>
      </c>
    </row>
    <row r="34" spans="1:5" s="7" customFormat="1" ht="15.75" customHeight="1" x14ac:dyDescent="0.25">
      <c r="A34" s="45" t="s">
        <v>45</v>
      </c>
      <c r="B34" s="9" t="s">
        <v>108</v>
      </c>
      <c r="C34" s="12" t="s">
        <v>583</v>
      </c>
      <c r="D34" s="63" t="e">
        <f>VLOOKUP(C34,Foaie3!A:C,3,0)</f>
        <v>#N/A</v>
      </c>
      <c r="E34" s="51">
        <v>1.76</v>
      </c>
    </row>
    <row r="35" spans="1:5" s="7" customFormat="1" ht="15.75" customHeight="1" x14ac:dyDescent="0.25">
      <c r="A35" s="44" t="s">
        <v>46</v>
      </c>
      <c r="B35" s="9" t="s">
        <v>109</v>
      </c>
      <c r="C35" s="12" t="s">
        <v>584</v>
      </c>
      <c r="D35" s="63" t="e">
        <f>VLOOKUP(C35,Foaie3!A:C,3,0)</f>
        <v>#N/A</v>
      </c>
      <c r="E35" s="51">
        <v>2.04</v>
      </c>
    </row>
    <row r="36" spans="1:5" s="7" customFormat="1" ht="15.75" customHeight="1" x14ac:dyDescent="0.25">
      <c r="A36" s="45" t="s">
        <v>47</v>
      </c>
      <c r="B36" s="9" t="s">
        <v>110</v>
      </c>
      <c r="C36" s="12" t="s">
        <v>312</v>
      </c>
      <c r="D36" s="63">
        <f>VLOOKUP(C36,Foaie3!A:C,3,0)</f>
        <v>1</v>
      </c>
      <c r="E36" s="51">
        <v>1</v>
      </c>
    </row>
    <row r="37" spans="1:5" s="7" customFormat="1" ht="15.75" customHeight="1" x14ac:dyDescent="0.25">
      <c r="A37" s="44" t="s">
        <v>48</v>
      </c>
      <c r="B37" s="9" t="s">
        <v>111</v>
      </c>
      <c r="C37" s="12" t="s">
        <v>322</v>
      </c>
      <c r="D37" s="63">
        <f>VLOOKUP(C37,Foaie3!A:C,3,0)</f>
        <v>0</v>
      </c>
      <c r="E37" s="51">
        <v>20.03</v>
      </c>
    </row>
    <row r="38" spans="1:5" s="7" customFormat="1" ht="15.75" customHeight="1" x14ac:dyDescent="0.25">
      <c r="A38" s="45" t="s">
        <v>49</v>
      </c>
      <c r="B38" s="9" t="s">
        <v>156</v>
      </c>
      <c r="C38" s="12" t="s">
        <v>585</v>
      </c>
      <c r="D38" s="63" t="e">
        <f>VLOOKUP(C38,Foaie3!A:C,3,0)</f>
        <v>#N/A</v>
      </c>
      <c r="E38" s="51">
        <v>0</v>
      </c>
    </row>
    <row r="39" spans="1:5" s="7" customFormat="1" ht="15.75" customHeight="1" x14ac:dyDescent="0.25">
      <c r="A39" s="44" t="s">
        <v>50</v>
      </c>
      <c r="B39" s="9" t="s">
        <v>112</v>
      </c>
      <c r="C39" s="12" t="s">
        <v>586</v>
      </c>
      <c r="D39" s="63" t="e">
        <f>VLOOKUP(C39,Foaie3!A:C,3,0)</f>
        <v>#N/A</v>
      </c>
      <c r="E39" s="51">
        <v>0.02</v>
      </c>
    </row>
    <row r="40" spans="1:5" s="7" customFormat="1" ht="15.75" customHeight="1" x14ac:dyDescent="0.25">
      <c r="A40" s="45" t="s">
        <v>51</v>
      </c>
      <c r="B40" s="9" t="s">
        <v>113</v>
      </c>
      <c r="C40" s="12" t="s">
        <v>587</v>
      </c>
      <c r="D40" s="63" t="e">
        <f>VLOOKUP(C40,Foaie3!A:C,3,0)</f>
        <v>#N/A</v>
      </c>
      <c r="E40" s="51">
        <v>0</v>
      </c>
    </row>
    <row r="41" spans="1:5" s="7" customFormat="1" ht="15.75" customHeight="1" x14ac:dyDescent="0.25">
      <c r="A41" s="44" t="s">
        <v>52</v>
      </c>
      <c r="B41" s="9" t="s">
        <v>114</v>
      </c>
      <c r="C41" s="12" t="s">
        <v>330</v>
      </c>
      <c r="D41" s="63">
        <f>VLOOKUP(C41,Foaie3!A:C,3,0)</f>
        <v>22.4</v>
      </c>
      <c r="E41" s="51">
        <v>21.18</v>
      </c>
    </row>
    <row r="42" spans="1:5" s="7" customFormat="1" ht="15.75" customHeight="1" x14ac:dyDescent="0.25">
      <c r="A42" s="45" t="s">
        <v>53</v>
      </c>
      <c r="B42" s="9" t="s">
        <v>115</v>
      </c>
      <c r="C42" s="12" t="s">
        <v>332</v>
      </c>
      <c r="D42" s="63">
        <f>VLOOKUP(C42,Foaie3!A:C,3,0)</f>
        <v>7.5</v>
      </c>
      <c r="E42" s="51">
        <v>5.66</v>
      </c>
    </row>
    <row r="43" spans="1:5" s="7" customFormat="1" ht="15.75" customHeight="1" x14ac:dyDescent="0.25">
      <c r="A43" s="44" t="s">
        <v>54</v>
      </c>
      <c r="B43" s="9" t="s">
        <v>157</v>
      </c>
      <c r="C43" s="12" t="s">
        <v>336</v>
      </c>
      <c r="D43" s="63">
        <f>VLOOKUP(C43,Foaie3!A:C,3,0)</f>
        <v>78.8</v>
      </c>
      <c r="E43" s="51">
        <v>123.31</v>
      </c>
    </row>
    <row r="44" spans="1:5" s="7" customFormat="1" ht="15.75" customHeight="1" x14ac:dyDescent="0.25">
      <c r="A44" s="45" t="s">
        <v>55</v>
      </c>
      <c r="B44" s="9" t="s">
        <v>204</v>
      </c>
      <c r="C44" s="12" t="s">
        <v>588</v>
      </c>
      <c r="D44" s="63" t="e">
        <f>VLOOKUP(C44,Foaie3!A:C,3,0)</f>
        <v>#N/A</v>
      </c>
      <c r="E44" s="51">
        <v>0</v>
      </c>
    </row>
    <row r="45" spans="1:5" s="7" customFormat="1" ht="15.75" customHeight="1" x14ac:dyDescent="0.25">
      <c r="A45" s="44" t="s">
        <v>56</v>
      </c>
      <c r="B45" s="9" t="s">
        <v>116</v>
      </c>
      <c r="C45" s="12" t="s">
        <v>589</v>
      </c>
      <c r="D45" s="63" t="e">
        <f>VLOOKUP(C45,Foaie3!A:C,3,0)</f>
        <v>#N/A</v>
      </c>
      <c r="E45" s="51">
        <v>0</v>
      </c>
    </row>
    <row r="46" spans="1:5" s="7" customFormat="1" ht="15.75" customHeight="1" x14ac:dyDescent="0.25">
      <c r="A46" s="45" t="s">
        <v>57</v>
      </c>
      <c r="B46" s="9" t="s">
        <v>223</v>
      </c>
      <c r="C46" s="12" t="s">
        <v>590</v>
      </c>
      <c r="D46" s="63" t="e">
        <f>VLOOKUP(C46,Foaie3!A:C,3,0)</f>
        <v>#N/A</v>
      </c>
      <c r="E46" s="51">
        <v>0</v>
      </c>
    </row>
    <row r="47" spans="1:5" s="7" customFormat="1" ht="15.75" customHeight="1" x14ac:dyDescent="0.25">
      <c r="A47" s="44" t="s">
        <v>58</v>
      </c>
      <c r="B47" s="9" t="s">
        <v>117</v>
      </c>
      <c r="C47" s="12" t="s">
        <v>338</v>
      </c>
      <c r="D47" s="63">
        <f>VLOOKUP(C47,Foaie3!A:C,3,0)</f>
        <v>-160</v>
      </c>
      <c r="E47" s="51">
        <v>-160</v>
      </c>
    </row>
    <row r="48" spans="1:5" s="7" customFormat="1" ht="15.75" customHeight="1" x14ac:dyDescent="0.25">
      <c r="A48" s="45" t="s">
        <v>59</v>
      </c>
      <c r="B48" s="9" t="s">
        <v>118</v>
      </c>
      <c r="C48" s="12" t="s">
        <v>350</v>
      </c>
      <c r="D48" s="63">
        <f>VLOOKUP(C48,Foaie3!A:C,3,0)</f>
        <v>2.2000000000000002</v>
      </c>
      <c r="E48" s="51">
        <v>2.1560000000000001</v>
      </c>
    </row>
    <row r="49" spans="1:7" s="7" customFormat="1" ht="38.25" customHeight="1" x14ac:dyDescent="0.25">
      <c r="A49" s="44" t="s">
        <v>60</v>
      </c>
      <c r="B49" s="9" t="s">
        <v>243</v>
      </c>
      <c r="C49" s="12" t="s">
        <v>591</v>
      </c>
      <c r="D49" s="63" t="e">
        <f>VLOOKUP(C49,Foaie3!A:C,3,0)</f>
        <v>#N/A</v>
      </c>
      <c r="E49" s="51">
        <v>0.39</v>
      </c>
    </row>
    <row r="50" spans="1:7" s="7" customFormat="1" x14ac:dyDescent="0.25">
      <c r="A50" s="45" t="s">
        <v>151</v>
      </c>
      <c r="B50" s="9" t="s">
        <v>242</v>
      </c>
      <c r="C50" s="12" t="s">
        <v>241</v>
      </c>
      <c r="D50" s="63" t="e">
        <f>VLOOKUP(C50,Foaie3!A:C,3,0)</f>
        <v>#N/A</v>
      </c>
      <c r="E50" s="51">
        <v>2.58</v>
      </c>
    </row>
    <row r="51" spans="1:7" s="19" customFormat="1" ht="15.75" customHeight="1" x14ac:dyDescent="0.25">
      <c r="A51" s="71" t="s">
        <v>61</v>
      </c>
      <c r="B51" s="72" t="s">
        <v>120</v>
      </c>
      <c r="C51" s="73"/>
      <c r="D51" s="63" t="e">
        <f>VLOOKUP(C51,Foaie3!A:C,3,0)</f>
        <v>#N/A</v>
      </c>
      <c r="E51" s="74">
        <v>261.7</v>
      </c>
    </row>
    <row r="52" spans="1:7" s="19" customFormat="1" ht="15.75" customHeight="1" x14ac:dyDescent="0.25">
      <c r="A52" s="71"/>
      <c r="B52" s="72" t="s">
        <v>240</v>
      </c>
      <c r="C52" s="73" t="s">
        <v>592</v>
      </c>
      <c r="D52" s="63" t="e">
        <f>VLOOKUP(C52,Foaie3!A:C,3,0)</f>
        <v>#N/A</v>
      </c>
      <c r="E52" s="74">
        <v>160</v>
      </c>
    </row>
    <row r="53" spans="1:7" s="19" customFormat="1" ht="15.75" customHeight="1" x14ac:dyDescent="0.25">
      <c r="A53" s="75" t="s">
        <v>62</v>
      </c>
      <c r="B53" s="72" t="s">
        <v>175</v>
      </c>
      <c r="C53" s="87">
        <v>390100</v>
      </c>
      <c r="D53" s="63" t="e">
        <f>VLOOKUP(C53,Foaie3!A:C,3,0)</f>
        <v>#N/A</v>
      </c>
      <c r="E53" s="74">
        <v>0</v>
      </c>
    </row>
    <row r="54" spans="1:7" s="7" customFormat="1" ht="15.75" customHeight="1" x14ac:dyDescent="0.25">
      <c r="A54" s="44" t="s">
        <v>63</v>
      </c>
      <c r="B54" s="9" t="s">
        <v>214</v>
      </c>
      <c r="C54" s="12" t="s">
        <v>593</v>
      </c>
      <c r="D54" s="63" t="e">
        <f>VLOOKUP(C54,Foaie3!A:C,3,0)</f>
        <v>#N/A</v>
      </c>
      <c r="E54" s="51">
        <v>0</v>
      </c>
    </row>
    <row r="55" spans="1:7" s="7" customFormat="1" ht="15.75" customHeight="1" x14ac:dyDescent="0.25">
      <c r="A55" s="44" t="s">
        <v>64</v>
      </c>
      <c r="B55" s="9" t="s">
        <v>121</v>
      </c>
      <c r="C55" s="12" t="s">
        <v>594</v>
      </c>
      <c r="D55" s="63" t="e">
        <f>VLOOKUP(C55,Foaie3!A:C,3,0)</f>
        <v>#N/A</v>
      </c>
      <c r="E55" s="51">
        <v>0</v>
      </c>
    </row>
    <row r="56" spans="1:7" s="7" customFormat="1" ht="15.75" customHeight="1" x14ac:dyDescent="0.25">
      <c r="A56" s="45" t="s">
        <v>65</v>
      </c>
      <c r="B56" s="9" t="s">
        <v>238</v>
      </c>
      <c r="C56" s="12" t="s">
        <v>595</v>
      </c>
      <c r="D56" s="63" t="e">
        <f>VLOOKUP(C56,Foaie3!A:C,3,0)</f>
        <v>#N/A</v>
      </c>
      <c r="E56" s="51">
        <v>33.767000000000003</v>
      </c>
    </row>
    <row r="57" spans="1:7" s="7" customFormat="1" ht="15.75" customHeight="1" x14ac:dyDescent="0.25">
      <c r="A57" s="44" t="s">
        <v>66</v>
      </c>
      <c r="B57" s="9" t="s">
        <v>239</v>
      </c>
      <c r="C57" s="12" t="s">
        <v>596</v>
      </c>
      <c r="D57" s="63" t="e">
        <f>VLOOKUP(C57,Foaie3!A:C,3,0)</f>
        <v>#N/A</v>
      </c>
      <c r="E57" s="51">
        <v>67.929000000000002</v>
      </c>
    </row>
    <row r="58" spans="1:7" s="20" customFormat="1" ht="18" customHeight="1" x14ac:dyDescent="0.25">
      <c r="A58" s="75" t="s">
        <v>67</v>
      </c>
      <c r="B58" s="76" t="s">
        <v>125</v>
      </c>
      <c r="C58" s="77"/>
      <c r="D58" s="63" t="e">
        <f>VLOOKUP(C58,Foaie3!A:C,3,0)</f>
        <v>#N/A</v>
      </c>
      <c r="E58" s="74">
        <v>1598.55</v>
      </c>
    </row>
    <row r="59" spans="1:7" s="20" customFormat="1" ht="15.75" customHeight="1" x14ac:dyDescent="0.25">
      <c r="A59" s="71" t="s">
        <v>68</v>
      </c>
      <c r="B59" s="78" t="s">
        <v>119</v>
      </c>
      <c r="C59" s="77"/>
      <c r="D59" s="63" t="e">
        <f>VLOOKUP(C59,Foaie3!A:C,3,0)</f>
        <v>#N/A</v>
      </c>
      <c r="E59" s="74">
        <v>1539.62</v>
      </c>
      <c r="G59" s="39"/>
    </row>
    <row r="60" spans="1:7" s="3" customFormat="1" ht="15.75" customHeight="1" x14ac:dyDescent="0.25">
      <c r="A60" s="45" t="s">
        <v>69</v>
      </c>
      <c r="B60" s="15" t="s">
        <v>126</v>
      </c>
      <c r="C60" s="13">
        <v>5102</v>
      </c>
      <c r="D60" s="63" t="e">
        <f>VLOOKUP(C60,Foaie3!A:C,3,0)</f>
        <v>#N/A</v>
      </c>
      <c r="E60" s="52">
        <f>E61+E62+E63</f>
        <v>804.60599999999999</v>
      </c>
    </row>
    <row r="61" spans="1:7" ht="14.25" customHeight="1" x14ac:dyDescent="0.25">
      <c r="A61" s="44" t="s">
        <v>70</v>
      </c>
      <c r="B61" s="10" t="s">
        <v>127</v>
      </c>
      <c r="C61" s="14">
        <v>510210</v>
      </c>
      <c r="D61" s="63" t="e">
        <f>VLOOKUP(C61,Foaie3!A:C,3,0)</f>
        <v>#N/A</v>
      </c>
      <c r="E61" s="53">
        <v>698.35</v>
      </c>
    </row>
    <row r="62" spans="1:7" ht="14.25" customHeight="1" x14ac:dyDescent="0.25">
      <c r="A62" s="45" t="s">
        <v>71</v>
      </c>
      <c r="B62" s="10" t="s">
        <v>128</v>
      </c>
      <c r="C62" s="14">
        <v>510220</v>
      </c>
      <c r="D62" s="63" t="e">
        <f>VLOOKUP(C62,Foaie3!A:C,3,0)</f>
        <v>#N/A</v>
      </c>
      <c r="E62" s="53">
        <v>107.17</v>
      </c>
    </row>
    <row r="63" spans="1:7" ht="14.25" customHeight="1" x14ac:dyDescent="0.25">
      <c r="A63" s="44" t="s">
        <v>72</v>
      </c>
      <c r="B63" s="10" t="s">
        <v>160</v>
      </c>
      <c r="C63" s="14" t="s">
        <v>159</v>
      </c>
      <c r="D63" s="63" t="e">
        <f>VLOOKUP(C63,Foaie3!A:C,3,0)</f>
        <v>#N/A</v>
      </c>
      <c r="E63" s="53">
        <v>-0.91400000000000003</v>
      </c>
    </row>
    <row r="64" spans="1:7" s="3" customFormat="1" ht="14.25" customHeight="1" x14ac:dyDescent="0.25">
      <c r="A64" s="44" t="s">
        <v>73</v>
      </c>
      <c r="B64" s="15" t="s">
        <v>129</v>
      </c>
      <c r="C64" s="13" t="s">
        <v>8</v>
      </c>
      <c r="D64" s="63" t="e">
        <f>VLOOKUP(C64,Foaie3!A:C,3,0)</f>
        <v>#N/A</v>
      </c>
      <c r="E64" s="52">
        <v>8.9</v>
      </c>
    </row>
    <row r="65" spans="1:5" ht="14.25" customHeight="1" x14ac:dyDescent="0.25">
      <c r="A65" s="45" t="s">
        <v>74</v>
      </c>
      <c r="B65" s="10" t="s">
        <v>130</v>
      </c>
      <c r="C65" s="14" t="s">
        <v>176</v>
      </c>
      <c r="D65" s="63" t="e">
        <f>VLOOKUP(C65,Foaie3!A:C,3,0)</f>
        <v>#N/A</v>
      </c>
      <c r="E65" s="53">
        <v>8.9</v>
      </c>
    </row>
    <row r="66" spans="1:5" s="3" customFormat="1" ht="14.25" customHeight="1" x14ac:dyDescent="0.25">
      <c r="A66" s="44" t="s">
        <v>75</v>
      </c>
      <c r="B66" s="15" t="s">
        <v>131</v>
      </c>
      <c r="C66" s="13" t="s">
        <v>10</v>
      </c>
      <c r="D66" s="63" t="e">
        <f>VLOOKUP(C66,Foaie3!A:C,3,0)</f>
        <v>#N/A</v>
      </c>
      <c r="E66" s="52">
        <v>31.59</v>
      </c>
    </row>
    <row r="67" spans="1:5" s="3" customFormat="1" ht="14.25" customHeight="1" x14ac:dyDescent="0.25">
      <c r="A67" s="45" t="s">
        <v>76</v>
      </c>
      <c r="B67" s="10" t="s">
        <v>127</v>
      </c>
      <c r="C67" s="14" t="s">
        <v>212</v>
      </c>
      <c r="D67" s="63" t="e">
        <f>VLOOKUP(C67,Foaie3!A:C,3,0)</f>
        <v>#N/A</v>
      </c>
      <c r="E67" s="53">
        <v>0</v>
      </c>
    </row>
    <row r="68" spans="1:5" ht="14.25" customHeight="1" x14ac:dyDescent="0.25">
      <c r="A68" s="44" t="s">
        <v>77</v>
      </c>
      <c r="B68" s="10" t="s">
        <v>128</v>
      </c>
      <c r="C68" s="14" t="s">
        <v>9</v>
      </c>
      <c r="D68" s="63" t="e">
        <f>VLOOKUP(C68,Foaie3!A:C,3,0)</f>
        <v>#N/A</v>
      </c>
      <c r="E68" s="53">
        <v>31.588999999999999</v>
      </c>
    </row>
    <row r="69" spans="1:5" s="3" customFormat="1" ht="14.25" customHeight="1" x14ac:dyDescent="0.25">
      <c r="A69" s="45" t="s">
        <v>78</v>
      </c>
      <c r="B69" s="15" t="s">
        <v>132</v>
      </c>
      <c r="C69" s="13" t="s">
        <v>11</v>
      </c>
      <c r="D69" s="63" t="e">
        <f>VLOOKUP(C69,Foaie3!A:C,3,0)</f>
        <v>#N/A</v>
      </c>
      <c r="E69" s="52">
        <f>E70+E71+E72+E73+E74</f>
        <v>21.963999999999999</v>
      </c>
    </row>
    <row r="70" spans="1:5" ht="14.25" customHeight="1" x14ac:dyDescent="0.25">
      <c r="A70" s="44" t="s">
        <v>79</v>
      </c>
      <c r="B70" s="10" t="s">
        <v>127</v>
      </c>
      <c r="C70" s="14" t="s">
        <v>12</v>
      </c>
      <c r="D70" s="63" t="e">
        <f>VLOOKUP(C70,Foaie3!A:C,3,0)</f>
        <v>#N/A</v>
      </c>
      <c r="E70" s="53">
        <v>0</v>
      </c>
    </row>
    <row r="71" spans="1:5" ht="14.25" customHeight="1" x14ac:dyDescent="0.25">
      <c r="A71" s="45" t="s">
        <v>80</v>
      </c>
      <c r="B71" s="10" t="s">
        <v>128</v>
      </c>
      <c r="C71" s="14" t="s">
        <v>13</v>
      </c>
      <c r="D71" s="63" t="e">
        <f>VLOOKUP(C71,Foaie3!A:C,3,0)</f>
        <v>#N/A</v>
      </c>
      <c r="E71" s="53">
        <v>19.463999999999999</v>
      </c>
    </row>
    <row r="72" spans="1:5" ht="14.25" customHeight="1" x14ac:dyDescent="0.25">
      <c r="A72" s="44" t="s">
        <v>81</v>
      </c>
      <c r="B72" s="10" t="s">
        <v>208</v>
      </c>
      <c r="C72" s="14" t="s">
        <v>202</v>
      </c>
      <c r="D72" s="63" t="e">
        <f>VLOOKUP(C72,Foaie3!A:C,3,0)</f>
        <v>#N/A</v>
      </c>
      <c r="E72" s="53">
        <v>2.5</v>
      </c>
    </row>
    <row r="73" spans="1:5" ht="14.25" customHeight="1" x14ac:dyDescent="0.25">
      <c r="A73" s="45" t="s">
        <v>82</v>
      </c>
      <c r="B73" s="10" t="s">
        <v>133</v>
      </c>
      <c r="C73" s="14" t="s">
        <v>14</v>
      </c>
      <c r="D73" s="63" t="e">
        <f>VLOOKUP(C73,Foaie3!A:C,3,0)</f>
        <v>#N/A</v>
      </c>
      <c r="E73" s="53">
        <v>0</v>
      </c>
    </row>
    <row r="74" spans="1:5" ht="14.25" customHeight="1" x14ac:dyDescent="0.25">
      <c r="A74" s="44" t="s">
        <v>187</v>
      </c>
      <c r="B74" s="10" t="s">
        <v>160</v>
      </c>
      <c r="C74" s="14" t="s">
        <v>222</v>
      </c>
      <c r="D74" s="63" t="e">
        <f>VLOOKUP(C74,Foaie3!A:C,3,0)</f>
        <v>#N/A</v>
      </c>
      <c r="E74" s="53">
        <v>0</v>
      </c>
    </row>
    <row r="75" spans="1:5" s="3" customFormat="1" ht="14.25" customHeight="1" x14ac:dyDescent="0.25">
      <c r="A75" s="45" t="s">
        <v>188</v>
      </c>
      <c r="B75" s="15" t="s">
        <v>135</v>
      </c>
      <c r="C75" s="13" t="s">
        <v>15</v>
      </c>
      <c r="D75" s="63" t="e">
        <f>VLOOKUP(C75,Foaie3!A:C,3,0)</f>
        <v>#N/A</v>
      </c>
      <c r="E75" s="52">
        <f>E76+E77+E78</f>
        <v>34.93</v>
      </c>
    </row>
    <row r="76" spans="1:5" ht="14.25" customHeight="1" x14ac:dyDescent="0.25">
      <c r="A76" s="44" t="s">
        <v>189</v>
      </c>
      <c r="B76" s="10" t="s">
        <v>127</v>
      </c>
      <c r="C76" s="14" t="s">
        <v>16</v>
      </c>
      <c r="D76" s="63" t="e">
        <f>VLOOKUP(C76,Foaie3!A:C,3,0)</f>
        <v>#N/A</v>
      </c>
      <c r="E76" s="53">
        <v>29.55</v>
      </c>
    </row>
    <row r="77" spans="1:5" ht="14.25" customHeight="1" x14ac:dyDescent="0.25">
      <c r="A77" s="45" t="s">
        <v>83</v>
      </c>
      <c r="B77" s="10" t="s">
        <v>128</v>
      </c>
      <c r="C77" s="14" t="s">
        <v>17</v>
      </c>
      <c r="D77" s="63" t="e">
        <f>VLOOKUP(C77,Foaie3!A:C,3,0)</f>
        <v>#N/A</v>
      </c>
      <c r="E77" s="53">
        <v>0.38</v>
      </c>
    </row>
    <row r="78" spans="1:5" ht="14.25" customHeight="1" x14ac:dyDescent="0.25">
      <c r="A78" s="44" t="s">
        <v>84</v>
      </c>
      <c r="B78" s="10" t="s">
        <v>136</v>
      </c>
      <c r="C78" s="14" t="s">
        <v>18</v>
      </c>
      <c r="D78" s="63" t="e">
        <f>VLOOKUP(C78,Foaie3!A:C,3,0)</f>
        <v>#N/A</v>
      </c>
      <c r="E78" s="53">
        <v>5</v>
      </c>
    </row>
    <row r="79" spans="1:5" s="3" customFormat="1" ht="14.25" customHeight="1" x14ac:dyDescent="0.25">
      <c r="A79" s="45" t="s">
        <v>85</v>
      </c>
      <c r="B79" s="15" t="s">
        <v>137</v>
      </c>
      <c r="C79" s="13" t="s">
        <v>19</v>
      </c>
      <c r="D79" s="63" t="e">
        <f>VLOOKUP(C79,Foaie3!A:C,3,0)</f>
        <v>#N/A</v>
      </c>
      <c r="E79" s="52">
        <f>E80+E82+E83+E81</f>
        <v>443.5</v>
      </c>
    </row>
    <row r="80" spans="1:5" ht="14.25" customHeight="1" x14ac:dyDescent="0.25">
      <c r="A80" s="44" t="s">
        <v>86</v>
      </c>
      <c r="B80" s="10" t="s">
        <v>127</v>
      </c>
      <c r="C80" s="14" t="s">
        <v>20</v>
      </c>
      <c r="D80" s="63" t="e">
        <f>VLOOKUP(C80,Foaie3!A:C,3,0)</f>
        <v>#N/A</v>
      </c>
      <c r="E80" s="53">
        <v>234.33</v>
      </c>
    </row>
    <row r="81" spans="1:5" ht="14.25" customHeight="1" x14ac:dyDescent="0.25">
      <c r="A81" s="44"/>
      <c r="B81" s="10" t="s">
        <v>236</v>
      </c>
      <c r="C81" s="14" t="s">
        <v>235</v>
      </c>
      <c r="D81" s="63" t="e">
        <f>VLOOKUP(C81,Foaie3!A:C,3,0)</f>
        <v>#N/A</v>
      </c>
      <c r="E81" s="53">
        <v>0</v>
      </c>
    </row>
    <row r="82" spans="1:5" ht="14.25" customHeight="1" x14ac:dyDescent="0.25">
      <c r="A82" s="45" t="s">
        <v>124</v>
      </c>
      <c r="B82" s="10" t="s">
        <v>138</v>
      </c>
      <c r="C82" s="14" t="s">
        <v>21</v>
      </c>
      <c r="D82" s="63" t="e">
        <f>VLOOKUP(C82,Foaie3!A:C,3,0)</f>
        <v>#N/A</v>
      </c>
      <c r="E82" s="53">
        <v>209.17</v>
      </c>
    </row>
    <row r="83" spans="1:5" ht="14.25" customHeight="1" x14ac:dyDescent="0.25">
      <c r="A83" s="45"/>
      <c r="B83" s="10" t="s">
        <v>160</v>
      </c>
      <c r="C83" s="14" t="s">
        <v>230</v>
      </c>
      <c r="D83" s="63" t="e">
        <f>VLOOKUP(C83,Foaie3!A:C,3,0)</f>
        <v>#N/A</v>
      </c>
      <c r="E83" s="53">
        <v>0</v>
      </c>
    </row>
    <row r="84" spans="1:5" s="3" customFormat="1" ht="14.25" customHeight="1" x14ac:dyDescent="0.25">
      <c r="A84" s="44" t="s">
        <v>152</v>
      </c>
      <c r="B84" s="15" t="s">
        <v>139</v>
      </c>
      <c r="C84" s="13" t="s">
        <v>22</v>
      </c>
      <c r="D84" s="63" t="e">
        <f>VLOOKUP(C84,Foaie3!A:C,3,0)</f>
        <v>#N/A</v>
      </c>
      <c r="E84" s="52">
        <f>E86+E85</f>
        <v>124.83000000000001</v>
      </c>
    </row>
    <row r="85" spans="1:5" s="3" customFormat="1" ht="14.25" customHeight="1" x14ac:dyDescent="0.25">
      <c r="A85" s="45" t="s">
        <v>145</v>
      </c>
      <c r="B85" s="10" t="s">
        <v>127</v>
      </c>
      <c r="C85" s="14" t="s">
        <v>162</v>
      </c>
      <c r="D85" s="63" t="e">
        <f>VLOOKUP(C85,Foaie3!A:C,3,0)</f>
        <v>#N/A</v>
      </c>
      <c r="E85" s="53">
        <v>57.52</v>
      </c>
    </row>
    <row r="86" spans="1:5" ht="14.25" customHeight="1" x14ac:dyDescent="0.25">
      <c r="A86" s="44" t="s">
        <v>154</v>
      </c>
      <c r="B86" s="10" t="s">
        <v>128</v>
      </c>
      <c r="C86" s="14" t="s">
        <v>23</v>
      </c>
      <c r="D86" s="63" t="e">
        <f>VLOOKUP(C86,Foaie3!A:C,3,0)</f>
        <v>#N/A</v>
      </c>
      <c r="E86" s="53">
        <v>67.31</v>
      </c>
    </row>
    <row r="87" spans="1:5" ht="14.25" customHeight="1" x14ac:dyDescent="0.25">
      <c r="A87" s="45" t="s">
        <v>155</v>
      </c>
      <c r="B87" s="15" t="s">
        <v>142</v>
      </c>
      <c r="C87" s="13" t="s">
        <v>147</v>
      </c>
      <c r="D87" s="63" t="e">
        <f>VLOOKUP(C87,Foaie3!A:C,3,0)</f>
        <v>#N/A</v>
      </c>
      <c r="E87" s="52">
        <f>E88</f>
        <v>78.38</v>
      </c>
    </row>
    <row r="88" spans="1:5" ht="14.25" customHeight="1" x14ac:dyDescent="0.25">
      <c r="A88" s="44" t="s">
        <v>166</v>
      </c>
      <c r="B88" s="10" t="s">
        <v>128</v>
      </c>
      <c r="C88" s="14" t="s">
        <v>163</v>
      </c>
      <c r="D88" s="63" t="e">
        <f>VLOOKUP(C88,Foaie3!A:C,3,0)</f>
        <v>#N/A</v>
      </c>
      <c r="E88" s="53">
        <v>78.38</v>
      </c>
    </row>
    <row r="89" spans="1:5" s="3" customFormat="1" ht="14.25" customHeight="1" x14ac:dyDescent="0.25">
      <c r="A89" s="45" t="s">
        <v>167</v>
      </c>
      <c r="B89" s="15" t="s">
        <v>140</v>
      </c>
      <c r="C89" s="13" t="s">
        <v>24</v>
      </c>
      <c r="D89" s="63" t="e">
        <f>VLOOKUP(C89,Foaie3!A:C,3,0)</f>
        <v>#N/A</v>
      </c>
      <c r="E89" s="52">
        <f>E90</f>
        <v>0.91500000000000004</v>
      </c>
    </row>
    <row r="90" spans="1:5" ht="14.25" customHeight="1" x14ac:dyDescent="0.25">
      <c r="A90" s="44" t="s">
        <v>168</v>
      </c>
      <c r="B90" s="10" t="s">
        <v>128</v>
      </c>
      <c r="C90" s="14" t="s">
        <v>141</v>
      </c>
      <c r="D90" s="63" t="e">
        <f>VLOOKUP(C90,Foaie3!A:C,3,0)</f>
        <v>#N/A</v>
      </c>
      <c r="E90" s="53">
        <v>0.91500000000000004</v>
      </c>
    </row>
    <row r="91" spans="1:5" s="30" customFormat="1" ht="14.25" customHeight="1" x14ac:dyDescent="0.25">
      <c r="A91" s="75" t="s">
        <v>169</v>
      </c>
      <c r="B91" s="79" t="s">
        <v>120</v>
      </c>
      <c r="C91" s="80"/>
      <c r="D91" s="63" t="e">
        <f>VLOOKUP(C91,Foaie3!A:C,3,0)</f>
        <v>#N/A</v>
      </c>
      <c r="E91" s="81">
        <f>E92+E102+E94+E107+E110+E97+E105+E100</f>
        <v>165.53899999999999</v>
      </c>
    </row>
    <row r="92" spans="1:5" s="3" customFormat="1" ht="14.25" customHeight="1" x14ac:dyDescent="0.25">
      <c r="A92" s="71" t="s">
        <v>170</v>
      </c>
      <c r="B92" s="82" t="s">
        <v>126</v>
      </c>
      <c r="C92" s="83" t="s">
        <v>146</v>
      </c>
      <c r="D92" s="63" t="e">
        <f>VLOOKUP(C92,Foaie3!A:C,3,0)</f>
        <v>#N/A</v>
      </c>
      <c r="E92" s="81">
        <f>E93</f>
        <v>15.718999999999999</v>
      </c>
    </row>
    <row r="93" spans="1:5" ht="14.25" customHeight="1" x14ac:dyDescent="0.25">
      <c r="A93" s="45" t="s">
        <v>171</v>
      </c>
      <c r="B93" s="10" t="s">
        <v>184</v>
      </c>
      <c r="C93" s="17" t="s">
        <v>191</v>
      </c>
      <c r="D93" s="63" t="e">
        <f>VLOOKUP(C93,Foaie3!A:C,3,0)</f>
        <v>#N/A</v>
      </c>
      <c r="E93" s="53">
        <v>15.718999999999999</v>
      </c>
    </row>
    <row r="94" spans="1:5" s="3" customFormat="1" ht="14.25" customHeight="1" x14ac:dyDescent="0.25">
      <c r="A94" s="44" t="s">
        <v>172</v>
      </c>
      <c r="B94" s="15" t="s">
        <v>182</v>
      </c>
      <c r="C94" s="18" t="s">
        <v>183</v>
      </c>
      <c r="D94" s="63" t="e">
        <f>VLOOKUP(C94,Foaie3!A:C,3,0)</f>
        <v>#N/A</v>
      </c>
      <c r="E94" s="52">
        <f>E95+E96</f>
        <v>0</v>
      </c>
    </row>
    <row r="95" spans="1:5" ht="14.25" customHeight="1" x14ac:dyDescent="0.25">
      <c r="A95" s="45" t="s">
        <v>173</v>
      </c>
      <c r="B95" s="10" t="s">
        <v>184</v>
      </c>
      <c r="C95" s="17" t="s">
        <v>181</v>
      </c>
      <c r="D95" s="63" t="e">
        <f>VLOOKUP(C95,Foaie3!A:C,3,0)</f>
        <v>#N/A</v>
      </c>
      <c r="E95" s="53">
        <v>0</v>
      </c>
    </row>
    <row r="96" spans="1:5" ht="14.25" customHeight="1" x14ac:dyDescent="0.25">
      <c r="A96" s="44" t="s">
        <v>192</v>
      </c>
      <c r="B96" s="10" t="s">
        <v>122</v>
      </c>
      <c r="C96" s="17" t="s">
        <v>180</v>
      </c>
      <c r="D96" s="63" t="e">
        <f>VLOOKUP(C96,Foaie3!A:C,3,0)</f>
        <v>#N/A</v>
      </c>
      <c r="E96" s="53">
        <v>0</v>
      </c>
    </row>
    <row r="97" spans="1:5" ht="14.25" customHeight="1" x14ac:dyDescent="0.25">
      <c r="A97" s="45" t="s">
        <v>193</v>
      </c>
      <c r="B97" s="15" t="s">
        <v>132</v>
      </c>
      <c r="C97" s="18" t="s">
        <v>190</v>
      </c>
      <c r="D97" s="63" t="e">
        <f>VLOOKUP(C97,Foaie3!A:C,3,0)</f>
        <v>#N/A</v>
      </c>
      <c r="E97" s="52">
        <v>81.489999999999995</v>
      </c>
    </row>
    <row r="98" spans="1:5" ht="14.25" customHeight="1" x14ac:dyDescent="0.25">
      <c r="A98" s="44" t="s">
        <v>194</v>
      </c>
      <c r="B98" s="10" t="s">
        <v>184</v>
      </c>
      <c r="C98" s="17" t="s">
        <v>206</v>
      </c>
      <c r="D98" s="63" t="e">
        <f>VLOOKUP(C98,Foaie3!A:C,3,0)</f>
        <v>#N/A</v>
      </c>
      <c r="E98" s="53">
        <v>0</v>
      </c>
    </row>
    <row r="99" spans="1:5" ht="14.25" customHeight="1" x14ac:dyDescent="0.25">
      <c r="A99" s="44"/>
      <c r="B99" s="10" t="s">
        <v>229</v>
      </c>
      <c r="C99" s="17" t="s">
        <v>228</v>
      </c>
      <c r="D99" s="63" t="e">
        <f>VLOOKUP(C99,Foaie3!A:C,3,0)</f>
        <v>#N/A</v>
      </c>
      <c r="E99" s="53">
        <v>81.489999999999995</v>
      </c>
    </row>
    <row r="100" spans="1:5" ht="14.25" customHeight="1" x14ac:dyDescent="0.25">
      <c r="A100" s="45" t="s">
        <v>195</v>
      </c>
      <c r="B100" s="15" t="s">
        <v>217</v>
      </c>
      <c r="C100" s="18" t="s">
        <v>215</v>
      </c>
      <c r="D100" s="63" t="e">
        <f>VLOOKUP(C100,Foaie3!A:C,3,0)</f>
        <v>#N/A</v>
      </c>
      <c r="E100" s="52">
        <f>E101</f>
        <v>2.2000000000000002</v>
      </c>
    </row>
    <row r="101" spans="1:5" ht="14.25" customHeight="1" x14ac:dyDescent="0.25">
      <c r="A101" s="44" t="s">
        <v>198</v>
      </c>
      <c r="B101" s="10" t="s">
        <v>218</v>
      </c>
      <c r="C101" s="17" t="s">
        <v>216</v>
      </c>
      <c r="D101" s="63" t="e">
        <f>VLOOKUP(C101,Foaie3!A:C,3,0)</f>
        <v>#N/A</v>
      </c>
      <c r="E101" s="53">
        <v>2.2000000000000002</v>
      </c>
    </row>
    <row r="102" spans="1:5" s="3" customFormat="1" ht="14.25" customHeight="1" x14ac:dyDescent="0.25">
      <c r="A102" s="45" t="s">
        <v>199</v>
      </c>
      <c r="B102" s="15" t="s">
        <v>135</v>
      </c>
      <c r="C102" s="18" t="s">
        <v>15</v>
      </c>
      <c r="D102" s="63" t="e">
        <f>VLOOKUP(C102,Foaie3!A:C,3,0)</f>
        <v>#N/A</v>
      </c>
      <c r="E102" s="52">
        <f>E104</f>
        <v>0</v>
      </c>
    </row>
    <row r="103" spans="1:5" s="3" customFormat="1" ht="14.25" customHeight="1" x14ac:dyDescent="0.25">
      <c r="A103" s="44" t="s">
        <v>200</v>
      </c>
      <c r="B103" s="10" t="s">
        <v>143</v>
      </c>
      <c r="C103" s="17" t="s">
        <v>161</v>
      </c>
      <c r="D103" s="63" t="e">
        <f>VLOOKUP(C103,Foaie3!A:C,3,0)</f>
        <v>#N/A</v>
      </c>
      <c r="E103" s="53">
        <v>0</v>
      </c>
    </row>
    <row r="104" spans="1:5" ht="14.25" customHeight="1" x14ac:dyDescent="0.25">
      <c r="A104" s="45" t="s">
        <v>201</v>
      </c>
      <c r="B104" s="10" t="s">
        <v>134</v>
      </c>
      <c r="C104" s="17" t="s">
        <v>196</v>
      </c>
      <c r="D104" s="63" t="e">
        <f>VLOOKUP(C104,Foaie3!A:C,3,0)</f>
        <v>#N/A</v>
      </c>
      <c r="E104" s="53">
        <v>0</v>
      </c>
    </row>
    <row r="105" spans="1:5" s="3" customFormat="1" ht="14.25" customHeight="1" x14ac:dyDescent="0.25">
      <c r="A105" s="44" t="s">
        <v>203</v>
      </c>
      <c r="B105" s="15" t="s">
        <v>213</v>
      </c>
      <c r="C105" s="18" t="s">
        <v>22</v>
      </c>
      <c r="D105" s="63" t="e">
        <f>VLOOKUP(C105,Foaie3!A:C,3,0)</f>
        <v>#N/A</v>
      </c>
      <c r="E105" s="52">
        <f>E106</f>
        <v>58.32</v>
      </c>
    </row>
    <row r="106" spans="1:5" ht="14.25" customHeight="1" x14ac:dyDescent="0.25">
      <c r="A106" s="45" t="s">
        <v>205</v>
      </c>
      <c r="B106" s="10" t="s">
        <v>134</v>
      </c>
      <c r="C106" s="17" t="s">
        <v>197</v>
      </c>
      <c r="D106" s="63" t="e">
        <f>VLOOKUP(C106,Foaie3!A:C,3,0)</f>
        <v>#N/A</v>
      </c>
      <c r="E106" s="53">
        <v>58.32</v>
      </c>
    </row>
    <row r="107" spans="1:5" s="3" customFormat="1" ht="14.25" customHeight="1" x14ac:dyDescent="0.25">
      <c r="A107" s="44" t="s">
        <v>209</v>
      </c>
      <c r="B107" s="15" t="s">
        <v>142</v>
      </c>
      <c r="C107" s="18" t="s">
        <v>147</v>
      </c>
      <c r="D107" s="63" t="e">
        <f>VLOOKUP(C107,Foaie3!A:C,3,0)</f>
        <v>#N/A</v>
      </c>
      <c r="E107" s="52">
        <f>E108+E109</f>
        <v>0</v>
      </c>
    </row>
    <row r="108" spans="1:5" ht="14.25" customHeight="1" x14ac:dyDescent="0.25">
      <c r="A108" s="45" t="s">
        <v>210</v>
      </c>
      <c r="B108" s="10" t="s">
        <v>164</v>
      </c>
      <c r="C108" s="17" t="s">
        <v>148</v>
      </c>
      <c r="D108" s="63" t="e">
        <f>VLOOKUP(C108,Foaie3!A:C,3,0)</f>
        <v>#N/A</v>
      </c>
      <c r="E108" s="53">
        <v>0</v>
      </c>
    </row>
    <row r="109" spans="1:5" ht="14.25" customHeight="1" x14ac:dyDescent="0.25">
      <c r="A109" s="44" t="s">
        <v>219</v>
      </c>
      <c r="B109" s="10" t="s">
        <v>134</v>
      </c>
      <c r="C109" s="17" t="s">
        <v>149</v>
      </c>
      <c r="D109" s="63" t="e">
        <f>VLOOKUP(C109,Foaie3!A:C,3,0)</f>
        <v>#N/A</v>
      </c>
      <c r="E109" s="53">
        <v>0</v>
      </c>
    </row>
    <row r="110" spans="1:5" s="3" customFormat="1" ht="14.25" customHeight="1" x14ac:dyDescent="0.25">
      <c r="A110" s="45" t="s">
        <v>220</v>
      </c>
      <c r="B110" s="15" t="s">
        <v>140</v>
      </c>
      <c r="C110" s="18" t="s">
        <v>150</v>
      </c>
      <c r="D110" s="63" t="e">
        <f>VLOOKUP(C110,Foaie3!A:C,3,0)</f>
        <v>#N/A</v>
      </c>
      <c r="E110" s="52">
        <f>E111+E112+E113</f>
        <v>7.81</v>
      </c>
    </row>
    <row r="111" spans="1:5" ht="14.25" customHeight="1" x14ac:dyDescent="0.25">
      <c r="A111" s="44" t="s">
        <v>221</v>
      </c>
      <c r="B111" s="10" t="s">
        <v>186</v>
      </c>
      <c r="C111" s="17" t="s">
        <v>185</v>
      </c>
      <c r="D111" s="63" t="e">
        <f>VLOOKUP(C111,Foaie3!A:C,3,0)</f>
        <v>#N/A</v>
      </c>
      <c r="E111" s="53">
        <v>0</v>
      </c>
    </row>
    <row r="112" spans="1:5" ht="14.25" customHeight="1" x14ac:dyDescent="0.25">
      <c r="A112" s="45" t="s">
        <v>224</v>
      </c>
      <c r="B112" s="10" t="s">
        <v>164</v>
      </c>
      <c r="C112" s="17" t="s">
        <v>165</v>
      </c>
      <c r="D112" s="63" t="e">
        <f>VLOOKUP(C112,Foaie3!A:C,3,0)</f>
        <v>#N/A</v>
      </c>
      <c r="E112" s="53">
        <v>7.81</v>
      </c>
    </row>
    <row r="113" spans="1:5" ht="14.25" customHeight="1" x14ac:dyDescent="0.25">
      <c r="A113" s="44" t="s">
        <v>225</v>
      </c>
      <c r="B113" s="10" t="s">
        <v>207</v>
      </c>
      <c r="C113" s="17" t="s">
        <v>211</v>
      </c>
      <c r="D113" s="63" t="e">
        <f>VLOOKUP(C113,Foaie3!A:C,3,0)</f>
        <v>#N/A</v>
      </c>
      <c r="E113" s="53">
        <v>0</v>
      </c>
    </row>
    <row r="114" spans="1:5" s="30" customFormat="1" ht="15.75" customHeight="1" x14ac:dyDescent="0.25">
      <c r="A114" s="45" t="s">
        <v>226</v>
      </c>
      <c r="B114" s="84" t="s">
        <v>144</v>
      </c>
      <c r="C114" s="85">
        <v>98.02</v>
      </c>
      <c r="D114" s="63" t="e">
        <f>VLOOKUP(C114,Foaie3!A:C,3,0)</f>
        <v>#N/A</v>
      </c>
      <c r="E114" s="86">
        <f>E15-E58</f>
        <v>963.41999999999985</v>
      </c>
    </row>
    <row r="115" spans="1:5" s="30" customFormat="1" ht="15.75" customHeight="1" x14ac:dyDescent="0.25">
      <c r="A115" s="40"/>
      <c r="B115" s="41"/>
      <c r="C115" s="42"/>
      <c r="D115" s="43"/>
      <c r="E115" s="54"/>
    </row>
    <row r="116" spans="1:5" s="30" customFormat="1" ht="15.75" customHeight="1" x14ac:dyDescent="0.25">
      <c r="A116" s="40"/>
      <c r="B116" s="41"/>
      <c r="C116" s="42"/>
      <c r="D116" s="43"/>
      <c r="E116" s="54"/>
    </row>
    <row r="117" spans="1:5" x14ac:dyDescent="0.25">
      <c r="A117" s="1"/>
      <c r="B117" s="1"/>
      <c r="C117" s="1" t="s">
        <v>153</v>
      </c>
    </row>
    <row r="118" spans="1:5" x14ac:dyDescent="0.25">
      <c r="A118" s="1"/>
      <c r="B118" s="1"/>
      <c r="C118" s="1" t="s">
        <v>244</v>
      </c>
    </row>
    <row r="119" spans="1:5" x14ac:dyDescent="0.25">
      <c r="A119" s="1"/>
      <c r="B119" s="1"/>
      <c r="C119" s="1"/>
    </row>
    <row r="120" spans="1:5" x14ac:dyDescent="0.25">
      <c r="A120" s="1"/>
      <c r="B120" s="1"/>
    </row>
    <row r="121" spans="1:5" x14ac:dyDescent="0.25">
      <c r="A121" s="1"/>
      <c r="B121" s="1"/>
    </row>
    <row r="122" spans="1:5" x14ac:dyDescent="0.25">
      <c r="A122" s="1"/>
      <c r="B122" s="1"/>
    </row>
    <row r="123" spans="1:5" x14ac:dyDescent="0.25">
      <c r="A123" s="1"/>
      <c r="B123" s="1"/>
    </row>
    <row r="124" spans="1:5" x14ac:dyDescent="0.25">
      <c r="A124" s="1"/>
      <c r="B124" s="1"/>
    </row>
    <row r="125" spans="1:5" x14ac:dyDescent="0.25">
      <c r="A125" s="1"/>
      <c r="B125" s="1"/>
    </row>
    <row r="126" spans="1:5" x14ac:dyDescent="0.25">
      <c r="A126" s="1"/>
      <c r="B126" s="1"/>
    </row>
    <row r="127" spans="1:5" x14ac:dyDescent="0.25">
      <c r="A127" s="1"/>
      <c r="B127" s="1"/>
    </row>
    <row r="128" spans="1:5" x14ac:dyDescent="0.25">
      <c r="A128" s="1"/>
      <c r="B128" s="1"/>
    </row>
    <row r="129" spans="1:2" x14ac:dyDescent="0.25">
      <c r="A129" s="1"/>
      <c r="B129" s="1"/>
    </row>
    <row r="130" spans="1:2" x14ac:dyDescent="0.25">
      <c r="A130" s="1"/>
      <c r="B130" s="1"/>
    </row>
    <row r="131" spans="1:2" x14ac:dyDescent="0.25">
      <c r="A131" s="1"/>
      <c r="B131" s="1"/>
    </row>
    <row r="132" spans="1:2" x14ac:dyDescent="0.25">
      <c r="A132" s="1"/>
      <c r="B132" s="1"/>
    </row>
    <row r="133" spans="1:2" x14ac:dyDescent="0.25">
      <c r="A133" s="1"/>
      <c r="B133" s="1"/>
    </row>
    <row r="134" spans="1:2" x14ac:dyDescent="0.25">
      <c r="A134" s="1"/>
      <c r="B134" s="1"/>
    </row>
    <row r="135" spans="1:2" x14ac:dyDescent="0.25">
      <c r="A135" s="1"/>
      <c r="B135" s="1"/>
    </row>
    <row r="136" spans="1:2" x14ac:dyDescent="0.25">
      <c r="A136" s="1"/>
      <c r="B136" s="1"/>
    </row>
    <row r="137" spans="1:2" x14ac:dyDescent="0.25">
      <c r="A137" s="1"/>
      <c r="B137" s="1"/>
    </row>
    <row r="138" spans="1:2" x14ac:dyDescent="0.25">
      <c r="A138" s="1"/>
      <c r="B138" s="1"/>
    </row>
    <row r="139" spans="1:2" x14ac:dyDescent="0.25">
      <c r="A139" s="1"/>
      <c r="B139" s="1"/>
    </row>
    <row r="140" spans="1:2" ht="32.25" customHeight="1" x14ac:dyDescent="0.25">
      <c r="A140" s="1"/>
      <c r="B140" s="1"/>
    </row>
    <row r="141" spans="1:2" x14ac:dyDescent="0.25">
      <c r="A141" s="1"/>
      <c r="B141" s="1"/>
    </row>
    <row r="142" spans="1:2" x14ac:dyDescent="0.25">
      <c r="A142" s="1"/>
      <c r="B142" s="1"/>
    </row>
    <row r="143" spans="1:2" x14ac:dyDescent="0.25">
      <c r="A143" s="1"/>
      <c r="B143" s="1"/>
    </row>
    <row r="144" spans="1:2" x14ac:dyDescent="0.25">
      <c r="A144" s="1"/>
      <c r="B144" s="1"/>
    </row>
    <row r="145" spans="1:5" ht="15" x14ac:dyDescent="0.25">
      <c r="B145" s="1"/>
      <c r="D145" s="159"/>
      <c r="E145" s="159"/>
    </row>
    <row r="146" spans="1:5" x14ac:dyDescent="0.25">
      <c r="B146" s="1"/>
      <c r="D146" s="46"/>
      <c r="E146" s="55"/>
    </row>
    <row r="147" spans="1:5" x14ac:dyDescent="0.25">
      <c r="B147" s="1"/>
    </row>
    <row r="148" spans="1:5" x14ac:dyDescent="0.25">
      <c r="B148" s="1"/>
    </row>
    <row r="149" spans="1:5" x14ac:dyDescent="0.25">
      <c r="B149" s="1"/>
    </row>
    <row r="150" spans="1:5" ht="24" customHeight="1" x14ac:dyDescent="0.25">
      <c r="B150" s="1"/>
    </row>
    <row r="151" spans="1:5" x14ac:dyDescent="0.25">
      <c r="B151" s="1"/>
    </row>
    <row r="152" spans="1:5" x14ac:dyDescent="0.25">
      <c r="A152" s="1"/>
      <c r="B152" s="1"/>
      <c r="E152" s="56"/>
    </row>
    <row r="153" spans="1:5" x14ac:dyDescent="0.25">
      <c r="A153" s="6"/>
      <c r="B153" s="6"/>
      <c r="C153" s="11"/>
      <c r="D153" s="6"/>
      <c r="E153" s="49"/>
    </row>
    <row r="154" spans="1:5" x14ac:dyDescent="0.25">
      <c r="A154" s="44"/>
      <c r="B154" s="32"/>
      <c r="C154" s="32"/>
      <c r="D154" s="35"/>
      <c r="E154" s="50"/>
    </row>
    <row r="155" spans="1:5" x14ac:dyDescent="0.25">
      <c r="A155" s="45"/>
      <c r="B155" s="25"/>
      <c r="C155" s="26"/>
      <c r="D155" s="27"/>
      <c r="E155" s="50"/>
    </row>
    <row r="156" spans="1:5" x14ac:dyDescent="0.25">
      <c r="A156" s="45"/>
      <c r="B156" s="9"/>
      <c r="C156" s="12"/>
      <c r="D156" s="8"/>
      <c r="E156" s="51"/>
    </row>
    <row r="157" spans="1:5" x14ac:dyDescent="0.25">
      <c r="A157" s="44"/>
      <c r="B157" s="9"/>
      <c r="C157" s="12"/>
      <c r="D157" s="8"/>
      <c r="E157" s="51"/>
    </row>
    <row r="158" spans="1:5" x14ac:dyDescent="0.25">
      <c r="A158" s="45"/>
      <c r="B158" s="9"/>
      <c r="C158" s="12"/>
      <c r="D158" s="8"/>
      <c r="E158" s="51"/>
    </row>
    <row r="159" spans="1:5" x14ac:dyDescent="0.25">
      <c r="A159" s="45"/>
      <c r="B159" s="9"/>
      <c r="C159" s="12"/>
      <c r="D159" s="8"/>
      <c r="E159" s="51"/>
    </row>
    <row r="160" spans="1:5" x14ac:dyDescent="0.25">
      <c r="A160" s="45"/>
      <c r="B160" s="9"/>
      <c r="C160" s="12"/>
      <c r="D160" s="8"/>
      <c r="E160" s="51"/>
    </row>
    <row r="161" spans="1:5" x14ac:dyDescent="0.25">
      <c r="A161" s="44"/>
      <c r="B161" s="9"/>
      <c r="C161" s="12"/>
      <c r="D161" s="8"/>
      <c r="E161" s="51"/>
    </row>
    <row r="162" spans="1:5" x14ac:dyDescent="0.25">
      <c r="A162" s="45"/>
      <c r="B162" s="9"/>
      <c r="C162" s="12"/>
      <c r="D162" s="8"/>
      <c r="E162" s="51"/>
    </row>
    <row r="163" spans="1:5" x14ac:dyDescent="0.25">
      <c r="A163" s="45"/>
      <c r="B163" s="9"/>
      <c r="C163" s="12"/>
      <c r="D163" s="8"/>
      <c r="E163" s="51"/>
    </row>
    <row r="164" spans="1:5" x14ac:dyDescent="0.25">
      <c r="A164" s="44"/>
      <c r="B164" s="9"/>
      <c r="C164" s="12"/>
      <c r="D164" s="8"/>
      <c r="E164" s="51"/>
    </row>
    <row r="165" spans="1:5" x14ac:dyDescent="0.25">
      <c r="A165" s="45"/>
      <c r="B165" s="9"/>
      <c r="C165" s="12"/>
      <c r="D165" s="8"/>
      <c r="E165" s="51"/>
    </row>
    <row r="166" spans="1:5" x14ac:dyDescent="0.25">
      <c r="A166" s="44"/>
      <c r="B166" s="9"/>
      <c r="C166" s="12"/>
      <c r="D166" s="8"/>
      <c r="E166" s="51"/>
    </row>
    <row r="167" spans="1:5" x14ac:dyDescent="0.25">
      <c r="A167" s="45"/>
      <c r="B167" s="9"/>
      <c r="C167" s="12"/>
      <c r="D167" s="8"/>
      <c r="E167" s="51"/>
    </row>
    <row r="168" spans="1:5" x14ac:dyDescent="0.25">
      <c r="A168" s="44"/>
      <c r="B168" s="9"/>
      <c r="C168" s="12"/>
      <c r="D168" s="8"/>
      <c r="E168" s="51"/>
    </row>
    <row r="169" spans="1:5" x14ac:dyDescent="0.25">
      <c r="A169" s="45"/>
      <c r="B169" s="9"/>
      <c r="C169" s="12"/>
      <c r="D169" s="8"/>
      <c r="E169" s="51"/>
    </row>
    <row r="170" spans="1:5" x14ac:dyDescent="0.25">
      <c r="A170" s="44"/>
      <c r="B170" s="9"/>
      <c r="C170" s="12"/>
      <c r="D170" s="8"/>
      <c r="E170" s="51"/>
    </row>
    <row r="171" spans="1:5" x14ac:dyDescent="0.25">
      <c r="A171" s="45"/>
      <c r="B171" s="9"/>
      <c r="C171" s="12"/>
      <c r="D171" s="8"/>
      <c r="E171" s="51"/>
    </row>
    <row r="172" spans="1:5" x14ac:dyDescent="0.25">
      <c r="A172" s="44"/>
      <c r="B172" s="9"/>
      <c r="C172" s="12"/>
      <c r="D172" s="8"/>
      <c r="E172" s="51"/>
    </row>
    <row r="173" spans="1:5" x14ac:dyDescent="0.25">
      <c r="A173" s="45"/>
      <c r="B173" s="9"/>
      <c r="C173" s="12"/>
      <c r="D173" s="8"/>
      <c r="E173" s="51"/>
    </row>
    <row r="174" spans="1:5" x14ac:dyDescent="0.25">
      <c r="A174" s="44"/>
      <c r="B174" s="9"/>
      <c r="C174" s="12"/>
      <c r="D174" s="8"/>
      <c r="E174" s="51"/>
    </row>
    <row r="175" spans="1:5" x14ac:dyDescent="0.25">
      <c r="A175" s="45"/>
      <c r="B175" s="9"/>
      <c r="C175" s="12"/>
      <c r="D175" s="8"/>
      <c r="E175" s="51"/>
    </row>
    <row r="176" spans="1:5" x14ac:dyDescent="0.25">
      <c r="A176" s="44"/>
      <c r="B176" s="9"/>
      <c r="C176" s="12"/>
      <c r="D176" s="8"/>
      <c r="E176" s="51"/>
    </row>
    <row r="177" spans="1:5" x14ac:dyDescent="0.25">
      <c r="A177" s="45"/>
      <c r="B177" s="9"/>
      <c r="C177" s="12"/>
      <c r="D177" s="8"/>
      <c r="E177" s="51"/>
    </row>
    <row r="178" spans="1:5" x14ac:dyDescent="0.25">
      <c r="A178" s="44"/>
      <c r="B178" s="9"/>
      <c r="C178" s="12"/>
      <c r="D178" s="8"/>
      <c r="E178" s="51"/>
    </row>
    <row r="179" spans="1:5" x14ac:dyDescent="0.25">
      <c r="A179" s="45"/>
      <c r="B179" s="9"/>
      <c r="C179" s="12"/>
      <c r="D179" s="8"/>
      <c r="E179" s="51"/>
    </row>
    <row r="180" spans="1:5" x14ac:dyDescent="0.25">
      <c r="A180" s="44"/>
      <c r="B180" s="9"/>
      <c r="C180" s="12"/>
      <c r="D180" s="8"/>
      <c r="E180" s="51"/>
    </row>
    <row r="181" spans="1:5" x14ac:dyDescent="0.25">
      <c r="A181" s="45"/>
      <c r="B181" s="9"/>
      <c r="C181" s="12"/>
      <c r="D181" s="8"/>
      <c r="E181" s="51"/>
    </row>
    <row r="182" spans="1:5" x14ac:dyDescent="0.25">
      <c r="A182" s="44"/>
      <c r="B182" s="9"/>
      <c r="C182" s="12"/>
      <c r="D182" s="8"/>
      <c r="E182" s="51"/>
    </row>
    <row r="183" spans="1:5" x14ac:dyDescent="0.25">
      <c r="A183" s="45"/>
      <c r="B183" s="9"/>
      <c r="C183" s="12"/>
      <c r="D183" s="8"/>
      <c r="E183" s="51"/>
    </row>
    <row r="184" spans="1:5" x14ac:dyDescent="0.25">
      <c r="A184" s="44"/>
      <c r="B184" s="9"/>
      <c r="C184" s="12"/>
      <c r="D184" s="8"/>
      <c r="E184" s="51"/>
    </row>
    <row r="185" spans="1:5" x14ac:dyDescent="0.25">
      <c r="A185" s="45"/>
      <c r="B185" s="9"/>
      <c r="C185" s="12"/>
      <c r="D185" s="8"/>
      <c r="E185" s="51"/>
    </row>
    <row r="186" spans="1:5" x14ac:dyDescent="0.25">
      <c r="A186" s="44"/>
      <c r="B186" s="9"/>
      <c r="C186" s="12"/>
      <c r="D186" s="8"/>
      <c r="E186" s="51"/>
    </row>
    <row r="187" spans="1:5" x14ac:dyDescent="0.25">
      <c r="A187" s="45"/>
      <c r="B187" s="9"/>
      <c r="C187" s="12"/>
      <c r="D187" s="8"/>
      <c r="E187" s="51"/>
    </row>
    <row r="188" spans="1:5" x14ac:dyDescent="0.25">
      <c r="A188" s="44"/>
      <c r="B188" s="9"/>
      <c r="C188" s="12"/>
      <c r="D188" s="8"/>
      <c r="E188" s="51"/>
    </row>
    <row r="189" spans="1:5" x14ac:dyDescent="0.25">
      <c r="A189" s="45"/>
      <c r="B189" s="9"/>
      <c r="C189" s="12"/>
      <c r="D189" s="8"/>
      <c r="E189" s="51"/>
    </row>
    <row r="190" spans="1:5" x14ac:dyDescent="0.25">
      <c r="A190" s="44"/>
      <c r="B190" s="25"/>
      <c r="C190" s="26"/>
      <c r="D190" s="27"/>
      <c r="E190" s="50"/>
    </row>
    <row r="191" spans="1:5" x14ac:dyDescent="0.25">
      <c r="A191" s="45"/>
      <c r="B191" s="25"/>
      <c r="C191" s="26"/>
      <c r="D191" s="27"/>
      <c r="E191" s="50"/>
    </row>
    <row r="192" spans="1:5" x14ac:dyDescent="0.25">
      <c r="A192" s="44"/>
      <c r="B192" s="9"/>
      <c r="C192" s="12"/>
      <c r="D192" s="8"/>
      <c r="E192" s="51"/>
    </row>
    <row r="193" spans="1:5" x14ac:dyDescent="0.25">
      <c r="A193" s="45"/>
      <c r="B193" s="9"/>
      <c r="C193" s="12"/>
      <c r="D193" s="8"/>
      <c r="E193" s="51"/>
    </row>
    <row r="194" spans="1:5" x14ac:dyDescent="0.25">
      <c r="A194" s="44"/>
      <c r="B194" s="9"/>
      <c r="C194" s="12"/>
      <c r="D194" s="8"/>
      <c r="E194" s="51"/>
    </row>
    <row r="195" spans="1:5" x14ac:dyDescent="0.25">
      <c r="A195" s="45"/>
      <c r="B195" s="9"/>
      <c r="C195" s="12"/>
      <c r="D195" s="8"/>
      <c r="E195" s="51"/>
    </row>
    <row r="196" spans="1:5" x14ac:dyDescent="0.25">
      <c r="A196" s="44"/>
      <c r="B196" s="9"/>
      <c r="C196" s="12"/>
      <c r="D196" s="8"/>
      <c r="E196" s="51"/>
    </row>
    <row r="197" spans="1:5" x14ac:dyDescent="0.25">
      <c r="A197" s="45"/>
      <c r="B197" s="33"/>
      <c r="C197" s="34"/>
      <c r="D197" s="35"/>
      <c r="E197" s="50"/>
    </row>
    <row r="198" spans="1:5" x14ac:dyDescent="0.25">
      <c r="A198" s="44"/>
      <c r="B198" s="21"/>
      <c r="C198" s="23"/>
      <c r="D198" s="24"/>
      <c r="E198" s="50"/>
    </row>
    <row r="199" spans="1:5" x14ac:dyDescent="0.25">
      <c r="A199" s="45"/>
      <c r="B199" s="15"/>
      <c r="C199" s="13"/>
      <c r="D199" s="4"/>
      <c r="E199" s="52"/>
    </row>
    <row r="200" spans="1:5" x14ac:dyDescent="0.25">
      <c r="A200" s="44"/>
      <c r="B200" s="10"/>
      <c r="C200" s="14"/>
      <c r="D200" s="5"/>
      <c r="E200" s="53"/>
    </row>
    <row r="201" spans="1:5" x14ac:dyDescent="0.25">
      <c r="A201" s="45"/>
      <c r="B201" s="10"/>
      <c r="C201" s="14"/>
      <c r="D201" s="5"/>
      <c r="E201" s="53"/>
    </row>
    <row r="202" spans="1:5" x14ac:dyDescent="0.25">
      <c r="A202" s="44"/>
      <c r="B202" s="10"/>
      <c r="C202" s="14"/>
      <c r="D202" s="5"/>
      <c r="E202" s="53"/>
    </row>
    <row r="203" spans="1:5" x14ac:dyDescent="0.25">
      <c r="A203" s="44"/>
      <c r="B203" s="15"/>
      <c r="C203" s="13"/>
      <c r="D203" s="4"/>
      <c r="E203" s="52"/>
    </row>
    <row r="204" spans="1:5" x14ac:dyDescent="0.25">
      <c r="A204" s="45"/>
      <c r="B204" s="10"/>
      <c r="C204" s="14"/>
      <c r="D204" s="5"/>
      <c r="E204" s="53"/>
    </row>
    <row r="205" spans="1:5" x14ac:dyDescent="0.25">
      <c r="A205" s="44"/>
      <c r="B205" s="15"/>
      <c r="C205" s="13"/>
      <c r="D205" s="4"/>
      <c r="E205" s="52"/>
    </row>
    <row r="206" spans="1:5" x14ac:dyDescent="0.25">
      <c r="A206" s="45"/>
      <c r="B206" s="10"/>
      <c r="C206" s="14"/>
      <c r="D206" s="5"/>
      <c r="E206" s="53"/>
    </row>
    <row r="207" spans="1:5" x14ac:dyDescent="0.25">
      <c r="A207" s="44"/>
      <c r="B207" s="10"/>
      <c r="C207" s="14"/>
      <c r="D207" s="5"/>
      <c r="E207" s="53"/>
    </row>
    <row r="208" spans="1:5" x14ac:dyDescent="0.25">
      <c r="A208" s="45"/>
      <c r="B208" s="15"/>
      <c r="C208" s="13"/>
      <c r="D208" s="4"/>
      <c r="E208" s="52"/>
    </row>
    <row r="209" spans="1:5" x14ac:dyDescent="0.25">
      <c r="A209" s="44"/>
      <c r="B209" s="10"/>
      <c r="C209" s="14"/>
      <c r="D209" s="5"/>
      <c r="E209" s="53"/>
    </row>
    <row r="210" spans="1:5" x14ac:dyDescent="0.25">
      <c r="A210" s="45"/>
      <c r="B210" s="10"/>
      <c r="C210" s="14"/>
      <c r="D210" s="5"/>
      <c r="E210" s="53"/>
    </row>
    <row r="211" spans="1:5" x14ac:dyDescent="0.25">
      <c r="A211" s="44"/>
      <c r="B211" s="10"/>
      <c r="C211" s="14"/>
      <c r="D211" s="5"/>
      <c r="E211" s="53"/>
    </row>
    <row r="212" spans="1:5" x14ac:dyDescent="0.25">
      <c r="A212" s="45"/>
      <c r="B212" s="10"/>
      <c r="C212" s="14"/>
      <c r="D212" s="5"/>
      <c r="E212" s="53"/>
    </row>
    <row r="213" spans="1:5" x14ac:dyDescent="0.25">
      <c r="A213" s="44"/>
      <c r="B213" s="10"/>
      <c r="C213" s="14"/>
      <c r="D213" s="5"/>
      <c r="E213" s="53"/>
    </row>
    <row r="214" spans="1:5" x14ac:dyDescent="0.25">
      <c r="A214" s="45"/>
      <c r="B214" s="15"/>
      <c r="C214" s="13"/>
      <c r="D214" s="4"/>
      <c r="E214" s="52"/>
    </row>
    <row r="215" spans="1:5" x14ac:dyDescent="0.25">
      <c r="A215" s="44"/>
      <c r="B215" s="10"/>
      <c r="C215" s="14"/>
      <c r="D215" s="5"/>
      <c r="E215" s="53"/>
    </row>
    <row r="216" spans="1:5" x14ac:dyDescent="0.25">
      <c r="A216" s="45"/>
      <c r="B216" s="10"/>
      <c r="C216" s="14"/>
      <c r="D216" s="5"/>
      <c r="E216" s="53"/>
    </row>
    <row r="217" spans="1:5" x14ac:dyDescent="0.25">
      <c r="A217" s="44"/>
      <c r="B217" s="10"/>
      <c r="C217" s="14"/>
      <c r="D217" s="5"/>
      <c r="E217" s="53"/>
    </row>
    <row r="218" spans="1:5" x14ac:dyDescent="0.25">
      <c r="A218" s="45"/>
      <c r="B218" s="15"/>
      <c r="C218" s="13"/>
      <c r="D218" s="4"/>
      <c r="E218" s="52"/>
    </row>
    <row r="219" spans="1:5" x14ac:dyDescent="0.25">
      <c r="A219" s="44"/>
      <c r="B219" s="10"/>
      <c r="C219" s="14"/>
      <c r="D219" s="5"/>
      <c r="E219" s="53"/>
    </row>
    <row r="220" spans="1:5" x14ac:dyDescent="0.25">
      <c r="A220" s="44"/>
      <c r="B220" s="10"/>
      <c r="C220" s="14"/>
      <c r="D220" s="5"/>
      <c r="E220" s="53"/>
    </row>
    <row r="221" spans="1:5" x14ac:dyDescent="0.25">
      <c r="A221" s="45"/>
      <c r="B221" s="10"/>
      <c r="C221" s="14"/>
      <c r="D221" s="5"/>
      <c r="E221" s="53"/>
    </row>
    <row r="222" spans="1:5" x14ac:dyDescent="0.25">
      <c r="A222" s="45"/>
      <c r="B222" s="10"/>
      <c r="C222" s="14"/>
      <c r="D222" s="5"/>
      <c r="E222" s="53"/>
    </row>
    <row r="223" spans="1:5" x14ac:dyDescent="0.25">
      <c r="A223" s="44"/>
      <c r="B223" s="15"/>
      <c r="C223" s="13"/>
      <c r="D223" s="4"/>
      <c r="E223" s="52"/>
    </row>
    <row r="224" spans="1:5" x14ac:dyDescent="0.25">
      <c r="A224" s="45"/>
      <c r="B224" s="10"/>
      <c r="C224" s="14"/>
      <c r="D224" s="5"/>
      <c r="E224" s="53"/>
    </row>
    <row r="225" spans="1:5" x14ac:dyDescent="0.25">
      <c r="A225" s="44"/>
      <c r="B225" s="10"/>
      <c r="C225" s="14"/>
      <c r="D225" s="5"/>
      <c r="E225" s="53"/>
    </row>
    <row r="226" spans="1:5" x14ac:dyDescent="0.25">
      <c r="A226" s="45"/>
      <c r="B226" s="15"/>
      <c r="C226" s="13"/>
      <c r="D226" s="4"/>
      <c r="E226" s="52"/>
    </row>
    <row r="227" spans="1:5" x14ac:dyDescent="0.25">
      <c r="A227" s="44"/>
      <c r="B227" s="10"/>
      <c r="C227" s="14"/>
      <c r="D227" s="5"/>
      <c r="E227" s="53"/>
    </row>
    <row r="228" spans="1:5" x14ac:dyDescent="0.25">
      <c r="A228" s="45"/>
      <c r="B228" s="15"/>
      <c r="C228" s="13"/>
      <c r="D228" s="4"/>
      <c r="E228" s="52"/>
    </row>
    <row r="229" spans="1:5" x14ac:dyDescent="0.25">
      <c r="A229" s="44"/>
      <c r="B229" s="10"/>
      <c r="C229" s="14"/>
      <c r="D229" s="5"/>
      <c r="E229" s="53"/>
    </row>
    <row r="230" spans="1:5" x14ac:dyDescent="0.25">
      <c r="A230" s="45"/>
      <c r="B230" s="22"/>
      <c r="C230" s="28"/>
      <c r="D230" s="29"/>
      <c r="E230" s="52"/>
    </row>
    <row r="231" spans="1:5" x14ac:dyDescent="0.25">
      <c r="A231" s="44"/>
      <c r="B231" s="15"/>
      <c r="C231" s="18"/>
      <c r="D231" s="4"/>
      <c r="E231" s="52"/>
    </row>
    <row r="232" spans="1:5" x14ac:dyDescent="0.25">
      <c r="A232" s="45"/>
      <c r="B232" s="10"/>
      <c r="C232" s="17"/>
      <c r="D232" s="5"/>
      <c r="E232" s="53"/>
    </row>
    <row r="233" spans="1:5" x14ac:dyDescent="0.25">
      <c r="A233" s="44"/>
      <c r="B233" s="15"/>
      <c r="C233" s="18"/>
      <c r="D233" s="4"/>
      <c r="E233" s="52"/>
    </row>
    <row r="234" spans="1:5" x14ac:dyDescent="0.25">
      <c r="A234" s="45"/>
      <c r="B234" s="10"/>
      <c r="C234" s="17"/>
      <c r="D234" s="5"/>
      <c r="E234" s="53"/>
    </row>
    <row r="235" spans="1:5" x14ac:dyDescent="0.25">
      <c r="A235" s="44"/>
      <c r="B235" s="10"/>
      <c r="C235" s="17"/>
      <c r="D235" s="5"/>
      <c r="E235" s="53"/>
    </row>
    <row r="236" spans="1:5" x14ac:dyDescent="0.25">
      <c r="A236" s="45"/>
      <c r="B236" s="15"/>
      <c r="C236" s="18"/>
      <c r="D236" s="4"/>
      <c r="E236" s="52"/>
    </row>
    <row r="237" spans="1:5" x14ac:dyDescent="0.25">
      <c r="A237" s="44"/>
      <c r="B237" s="10"/>
      <c r="C237" s="17"/>
      <c r="D237" s="5"/>
      <c r="E237" s="53"/>
    </row>
    <row r="238" spans="1:5" x14ac:dyDescent="0.25">
      <c r="A238" s="44"/>
      <c r="B238" s="10"/>
      <c r="C238" s="17"/>
      <c r="D238" s="5"/>
      <c r="E238" s="53"/>
    </row>
    <row r="239" spans="1:5" x14ac:dyDescent="0.25">
      <c r="A239" s="45"/>
      <c r="B239" s="15"/>
      <c r="C239" s="18"/>
      <c r="D239" s="4"/>
      <c r="E239" s="52"/>
    </row>
    <row r="240" spans="1:5" x14ac:dyDescent="0.25">
      <c r="A240" s="44"/>
      <c r="B240" s="10"/>
      <c r="C240" s="17"/>
      <c r="D240" s="5"/>
      <c r="E240" s="53"/>
    </row>
    <row r="241" spans="1:5" x14ac:dyDescent="0.25">
      <c r="A241" s="45"/>
      <c r="B241" s="15"/>
      <c r="C241" s="18"/>
      <c r="D241" s="4"/>
      <c r="E241" s="52"/>
    </row>
    <row r="242" spans="1:5" x14ac:dyDescent="0.25">
      <c r="A242" s="44"/>
      <c r="B242" s="10"/>
      <c r="C242" s="17"/>
      <c r="D242" s="5"/>
      <c r="E242" s="53"/>
    </row>
    <row r="243" spans="1:5" x14ac:dyDescent="0.25">
      <c r="A243" s="45"/>
      <c r="B243" s="10"/>
      <c r="C243" s="17"/>
      <c r="D243" s="5"/>
      <c r="E243" s="53"/>
    </row>
    <row r="244" spans="1:5" x14ac:dyDescent="0.25">
      <c r="A244" s="44"/>
      <c r="B244" s="15"/>
      <c r="C244" s="18"/>
      <c r="D244" s="4"/>
      <c r="E244" s="52"/>
    </row>
    <row r="245" spans="1:5" x14ac:dyDescent="0.25">
      <c r="A245" s="45"/>
      <c r="B245" s="10"/>
      <c r="C245" s="17"/>
      <c r="D245" s="5"/>
      <c r="E245" s="53"/>
    </row>
    <row r="246" spans="1:5" x14ac:dyDescent="0.25">
      <c r="A246" s="44"/>
      <c r="B246" s="15"/>
      <c r="C246" s="18"/>
      <c r="D246" s="4"/>
      <c r="E246" s="52"/>
    </row>
    <row r="247" spans="1:5" x14ac:dyDescent="0.25">
      <c r="A247" s="45"/>
      <c r="B247" s="10"/>
      <c r="C247" s="17"/>
      <c r="D247" s="5"/>
      <c r="E247" s="53"/>
    </row>
    <row r="248" spans="1:5" x14ac:dyDescent="0.25">
      <c r="A248" s="44"/>
      <c r="B248" s="10"/>
      <c r="C248" s="17"/>
      <c r="D248" s="5"/>
      <c r="E248" s="53"/>
    </row>
    <row r="249" spans="1:5" x14ac:dyDescent="0.25">
      <c r="A249" s="45"/>
      <c r="B249" s="15"/>
      <c r="C249" s="18"/>
      <c r="D249" s="4"/>
      <c r="E249" s="52"/>
    </row>
    <row r="250" spans="1:5" x14ac:dyDescent="0.25">
      <c r="A250" s="44"/>
      <c r="B250" s="10"/>
      <c r="C250" s="17"/>
      <c r="D250" s="5"/>
      <c r="E250" s="53"/>
    </row>
    <row r="251" spans="1:5" x14ac:dyDescent="0.25">
      <c r="A251" s="45"/>
      <c r="B251" s="10"/>
      <c r="C251" s="17"/>
      <c r="D251" s="5"/>
      <c r="E251" s="53"/>
    </row>
    <row r="252" spans="1:5" x14ac:dyDescent="0.25">
      <c r="A252" s="44"/>
      <c r="B252" s="10"/>
      <c r="C252" s="17"/>
      <c r="D252" s="5"/>
      <c r="E252" s="53"/>
    </row>
    <row r="253" spans="1:5" x14ac:dyDescent="0.25">
      <c r="A253" s="45"/>
      <c r="B253" s="38"/>
      <c r="C253" s="36"/>
      <c r="D253" s="37"/>
      <c r="E253" s="52"/>
    </row>
    <row r="254" spans="1:5" x14ac:dyDescent="0.25">
      <c r="A254" s="40"/>
      <c r="B254" s="41"/>
      <c r="C254" s="42"/>
      <c r="D254" s="43"/>
      <c r="E254" s="54"/>
    </row>
    <row r="255" spans="1:5" x14ac:dyDescent="0.25">
      <c r="A255" s="40"/>
      <c r="B255" s="41"/>
      <c r="C255" s="42"/>
      <c r="D255" s="43"/>
      <c r="E255" s="54"/>
    </row>
    <row r="256" spans="1:5" x14ac:dyDescent="0.25">
      <c r="A256" s="1"/>
      <c r="B256" s="1"/>
      <c r="C256" s="1"/>
    </row>
    <row r="257" spans="1:3" x14ac:dyDescent="0.25">
      <c r="A257" s="1"/>
      <c r="B257" s="1"/>
      <c r="C257" s="1"/>
    </row>
    <row r="258" spans="1:3" x14ac:dyDescent="0.25">
      <c r="A258" s="1"/>
      <c r="B258" s="1"/>
      <c r="C258" s="1"/>
    </row>
  </sheetData>
  <mergeCells count="5">
    <mergeCell ref="A9:E9"/>
    <mergeCell ref="A10:E10"/>
    <mergeCell ref="A11:E11"/>
    <mergeCell ref="A12:E12"/>
    <mergeCell ref="D145:E14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64"/>
  <sheetViews>
    <sheetView topLeftCell="A74" workbookViewId="0">
      <selection activeCell="A31" sqref="A31"/>
    </sheetView>
  </sheetViews>
  <sheetFormatPr defaultColWidth="8.85546875" defaultRowHeight="15" x14ac:dyDescent="0.25"/>
  <cols>
    <col min="1" max="1" width="20" style="89" customWidth="1"/>
    <col min="2" max="2" width="40" style="89" customWidth="1"/>
    <col min="3" max="3" width="27.5703125" style="89" customWidth="1"/>
    <col min="4" max="16384" width="8.85546875" style="89"/>
  </cols>
  <sheetData>
    <row r="1" spans="1:3" ht="16.5" thickTop="1" thickBot="1" x14ac:dyDescent="0.3">
      <c r="A1" s="88"/>
      <c r="B1" s="88"/>
      <c r="C1" s="98"/>
    </row>
    <row r="2" spans="1:3" ht="16.5" thickTop="1" thickBot="1" x14ac:dyDescent="0.3">
      <c r="A2" s="88"/>
      <c r="B2" s="88"/>
      <c r="C2" s="90" t="s">
        <v>249</v>
      </c>
    </row>
    <row r="3" spans="1:3" ht="15.75" thickBot="1" x14ac:dyDescent="0.3">
      <c r="A3" s="91" t="s">
        <v>250</v>
      </c>
      <c r="B3" s="91" t="s">
        <v>26</v>
      </c>
      <c r="C3" s="90" t="s">
        <v>251</v>
      </c>
    </row>
    <row r="4" spans="1:3" ht="16.5" thickTop="1" thickBot="1" x14ac:dyDescent="0.3">
      <c r="A4" s="92" t="s">
        <v>252</v>
      </c>
      <c r="B4" s="93" t="s">
        <v>253</v>
      </c>
      <c r="C4" s="93" t="s">
        <v>29</v>
      </c>
    </row>
    <row r="5" spans="1:3" ht="24" thickTop="1" thickBot="1" x14ac:dyDescent="0.3">
      <c r="A5" s="94"/>
      <c r="B5" s="95" t="s">
        <v>254</v>
      </c>
      <c r="C5" s="96"/>
    </row>
    <row r="6" spans="1:3" ht="15.75" thickBot="1" x14ac:dyDescent="0.3">
      <c r="A6" s="94" t="s">
        <v>255</v>
      </c>
      <c r="B6" s="95" t="s">
        <v>256</v>
      </c>
      <c r="C6" s="96">
        <v>1375.6</v>
      </c>
    </row>
    <row r="7" spans="1:3" ht="15.75" thickBot="1" x14ac:dyDescent="0.3">
      <c r="A7" s="94" t="s">
        <v>257</v>
      </c>
      <c r="B7" s="95" t="s">
        <v>258</v>
      </c>
      <c r="C7" s="96">
        <v>439.4</v>
      </c>
    </row>
    <row r="8" spans="1:3" ht="15.75" thickBot="1" x14ac:dyDescent="0.3">
      <c r="A8" s="94" t="s">
        <v>259</v>
      </c>
      <c r="B8" s="95" t="s">
        <v>260</v>
      </c>
      <c r="C8" s="96">
        <v>1373.4</v>
      </c>
    </row>
    <row r="9" spans="1:3" ht="15.75" thickBot="1" x14ac:dyDescent="0.3">
      <c r="A9" s="94" t="s">
        <v>261</v>
      </c>
      <c r="B9" s="95" t="s">
        <v>262</v>
      </c>
      <c r="C9" s="96">
        <v>1264.7</v>
      </c>
    </row>
    <row r="10" spans="1:3" ht="23.25" thickBot="1" x14ac:dyDescent="0.3">
      <c r="A10" s="94" t="s">
        <v>263</v>
      </c>
      <c r="B10" s="95" t="s">
        <v>264</v>
      </c>
      <c r="C10" s="96">
        <v>241</v>
      </c>
    </row>
    <row r="11" spans="1:3" ht="23.25" thickBot="1" x14ac:dyDescent="0.3">
      <c r="A11" s="94" t="s">
        <v>265</v>
      </c>
      <c r="B11" s="95" t="s">
        <v>266</v>
      </c>
      <c r="C11" s="96">
        <v>241</v>
      </c>
    </row>
    <row r="12" spans="1:3" ht="15.75" thickBot="1" x14ac:dyDescent="0.3">
      <c r="A12" s="94" t="s">
        <v>267</v>
      </c>
      <c r="B12" s="95" t="s">
        <v>268</v>
      </c>
      <c r="C12" s="96">
        <v>241</v>
      </c>
    </row>
    <row r="13" spans="1:3" ht="15.75" thickBot="1" x14ac:dyDescent="0.3">
      <c r="A13" s="94" t="s">
        <v>269</v>
      </c>
      <c r="B13" s="95" t="s">
        <v>90</v>
      </c>
      <c r="C13" s="96">
        <v>51.25</v>
      </c>
    </row>
    <row r="14" spans="1:3" ht="23.25" thickBot="1" x14ac:dyDescent="0.3">
      <c r="A14" s="94" t="s">
        <v>270</v>
      </c>
      <c r="B14" s="95" t="s">
        <v>271</v>
      </c>
      <c r="C14" s="96">
        <v>114.75</v>
      </c>
    </row>
    <row r="15" spans="1:3" ht="23.25" thickBot="1" x14ac:dyDescent="0.3">
      <c r="A15" s="94" t="s">
        <v>272</v>
      </c>
      <c r="B15" s="95" t="s">
        <v>233</v>
      </c>
      <c r="C15" s="96">
        <v>75</v>
      </c>
    </row>
    <row r="16" spans="1:3" ht="15.75" thickBot="1" x14ac:dyDescent="0.3">
      <c r="A16" s="94" t="s">
        <v>273</v>
      </c>
      <c r="B16" s="95" t="s">
        <v>274</v>
      </c>
      <c r="C16" s="96">
        <v>57.7</v>
      </c>
    </row>
    <row r="17" spans="1:3" ht="15.75" thickBot="1" x14ac:dyDescent="0.3">
      <c r="A17" s="94" t="s">
        <v>275</v>
      </c>
      <c r="B17" s="95" t="s">
        <v>276</v>
      </c>
      <c r="C17" s="96">
        <v>57.7</v>
      </c>
    </row>
    <row r="18" spans="1:3" ht="15.75" thickBot="1" x14ac:dyDescent="0.3">
      <c r="A18" s="94" t="s">
        <v>277</v>
      </c>
      <c r="B18" s="95" t="s">
        <v>278</v>
      </c>
      <c r="C18" s="96">
        <v>17.2</v>
      </c>
    </row>
    <row r="19" spans="1:3" ht="15.75" thickBot="1" x14ac:dyDescent="0.3">
      <c r="A19" s="94" t="s">
        <v>279</v>
      </c>
      <c r="B19" s="95" t="s">
        <v>93</v>
      </c>
      <c r="C19" s="96">
        <v>13.7</v>
      </c>
    </row>
    <row r="20" spans="1:3" ht="15.75" thickBot="1" x14ac:dyDescent="0.3">
      <c r="A20" s="94" t="s">
        <v>280</v>
      </c>
      <c r="B20" s="95" t="s">
        <v>281</v>
      </c>
      <c r="C20" s="96">
        <v>3.5</v>
      </c>
    </row>
    <row r="21" spans="1:3" ht="15.75" thickBot="1" x14ac:dyDescent="0.3">
      <c r="A21" s="94" t="s">
        <v>282</v>
      </c>
      <c r="B21" s="95" t="s">
        <v>283</v>
      </c>
      <c r="C21" s="96">
        <v>40.5</v>
      </c>
    </row>
    <row r="22" spans="1:3" ht="15.75" thickBot="1" x14ac:dyDescent="0.3">
      <c r="A22" s="94" t="s">
        <v>284</v>
      </c>
      <c r="B22" s="95" t="s">
        <v>285</v>
      </c>
      <c r="C22" s="96">
        <v>20</v>
      </c>
    </row>
    <row r="23" spans="1:3" ht="15.75" thickBot="1" x14ac:dyDescent="0.3">
      <c r="A23" s="94" t="s">
        <v>286</v>
      </c>
      <c r="B23" s="95" t="s">
        <v>287</v>
      </c>
      <c r="C23" s="96">
        <v>0</v>
      </c>
    </row>
    <row r="24" spans="1:3" ht="15.75" thickBot="1" x14ac:dyDescent="0.3">
      <c r="A24" s="94" t="s">
        <v>288</v>
      </c>
      <c r="B24" s="95" t="s">
        <v>289</v>
      </c>
      <c r="C24" s="96">
        <v>20.5</v>
      </c>
    </row>
    <row r="25" spans="1:3" ht="15.75" thickBot="1" x14ac:dyDescent="0.3">
      <c r="A25" s="94" t="s">
        <v>290</v>
      </c>
      <c r="B25" s="95" t="s">
        <v>291</v>
      </c>
      <c r="C25" s="96">
        <v>965</v>
      </c>
    </row>
    <row r="26" spans="1:3" ht="15.75" thickBot="1" x14ac:dyDescent="0.3">
      <c r="A26" s="94" t="s">
        <v>292</v>
      </c>
      <c r="B26" s="95" t="s">
        <v>293</v>
      </c>
      <c r="C26" s="96">
        <v>934</v>
      </c>
    </row>
    <row r="27" spans="1:3" ht="45.75" thickBot="1" x14ac:dyDescent="0.3">
      <c r="A27" s="94" t="s">
        <v>294</v>
      </c>
      <c r="B27" s="95" t="s">
        <v>295</v>
      </c>
      <c r="C27" s="96">
        <v>250</v>
      </c>
    </row>
    <row r="28" spans="1:3" ht="23.25" thickBot="1" x14ac:dyDescent="0.3">
      <c r="A28" s="94" t="s">
        <v>296</v>
      </c>
      <c r="B28" s="95" t="s">
        <v>297</v>
      </c>
      <c r="C28" s="96">
        <v>34</v>
      </c>
    </row>
    <row r="29" spans="1:3" ht="23.25" thickBot="1" x14ac:dyDescent="0.3">
      <c r="A29" s="94" t="s">
        <v>298</v>
      </c>
      <c r="B29" s="95" t="s">
        <v>299</v>
      </c>
      <c r="C29" s="96">
        <v>650</v>
      </c>
    </row>
    <row r="30" spans="1:3" ht="23.25" thickBot="1" x14ac:dyDescent="0.3">
      <c r="A30" s="94" t="s">
        <v>300</v>
      </c>
      <c r="B30" s="95" t="s">
        <v>301</v>
      </c>
      <c r="C30" s="96">
        <v>31</v>
      </c>
    </row>
    <row r="31" spans="1:3" ht="15.75" thickBot="1" x14ac:dyDescent="0.3">
      <c r="A31" s="94" t="s">
        <v>302</v>
      </c>
      <c r="B31" s="95" t="s">
        <v>303</v>
      </c>
      <c r="C31" s="96">
        <v>31</v>
      </c>
    </row>
    <row r="32" spans="1:3" ht="23.25" thickBot="1" x14ac:dyDescent="0.3">
      <c r="A32" s="94" t="s">
        <v>304</v>
      </c>
      <c r="B32" s="95" t="s">
        <v>305</v>
      </c>
      <c r="C32" s="96">
        <v>15</v>
      </c>
    </row>
    <row r="33" spans="1:3" ht="23.25" thickBot="1" x14ac:dyDescent="0.3">
      <c r="A33" s="94" t="s">
        <v>306</v>
      </c>
      <c r="B33" s="95" t="s">
        <v>307</v>
      </c>
      <c r="C33" s="96">
        <v>16</v>
      </c>
    </row>
    <row r="34" spans="1:3" ht="15.75" thickBot="1" x14ac:dyDescent="0.3">
      <c r="A34" s="94" t="s">
        <v>308</v>
      </c>
      <c r="B34" s="95" t="s">
        <v>309</v>
      </c>
      <c r="C34" s="96">
        <v>1</v>
      </c>
    </row>
    <row r="35" spans="1:3" ht="15.75" thickBot="1" x14ac:dyDescent="0.3">
      <c r="A35" s="94" t="s">
        <v>310</v>
      </c>
      <c r="B35" s="95" t="s">
        <v>311</v>
      </c>
      <c r="C35" s="96">
        <v>1</v>
      </c>
    </row>
    <row r="36" spans="1:3" ht="15.75" thickBot="1" x14ac:dyDescent="0.3">
      <c r="A36" s="94" t="s">
        <v>312</v>
      </c>
      <c r="B36" s="95" t="s">
        <v>313</v>
      </c>
      <c r="C36" s="96">
        <v>1</v>
      </c>
    </row>
    <row r="37" spans="1:3" ht="15.75" thickBot="1" x14ac:dyDescent="0.3">
      <c r="A37" s="94" t="s">
        <v>314</v>
      </c>
      <c r="B37" s="95" t="s">
        <v>315</v>
      </c>
      <c r="C37" s="96">
        <v>108.7</v>
      </c>
    </row>
    <row r="38" spans="1:3" ht="15.75" thickBot="1" x14ac:dyDescent="0.3">
      <c r="A38" s="94" t="s">
        <v>316</v>
      </c>
      <c r="B38" s="95" t="s">
        <v>317</v>
      </c>
      <c r="C38" s="96">
        <v>0</v>
      </c>
    </row>
    <row r="39" spans="1:3" ht="15.75" thickBot="1" x14ac:dyDescent="0.3">
      <c r="A39" s="94" t="s">
        <v>318</v>
      </c>
      <c r="B39" s="95" t="s">
        <v>319</v>
      </c>
      <c r="C39" s="96">
        <v>0</v>
      </c>
    </row>
    <row r="40" spans="1:3" ht="15.75" thickBot="1" x14ac:dyDescent="0.3">
      <c r="A40" s="94" t="s">
        <v>320</v>
      </c>
      <c r="B40" s="95" t="s">
        <v>321</v>
      </c>
      <c r="C40" s="96">
        <v>0</v>
      </c>
    </row>
    <row r="41" spans="1:3" ht="23.25" thickBot="1" x14ac:dyDescent="0.3">
      <c r="A41" s="94" t="s">
        <v>322</v>
      </c>
      <c r="B41" s="95" t="s">
        <v>323</v>
      </c>
      <c r="C41" s="96">
        <v>0</v>
      </c>
    </row>
    <row r="42" spans="1:3" ht="15.75" thickBot="1" x14ac:dyDescent="0.3">
      <c r="A42" s="94" t="s">
        <v>324</v>
      </c>
      <c r="B42" s="95" t="s">
        <v>325</v>
      </c>
      <c r="C42" s="96">
        <v>108.7</v>
      </c>
    </row>
    <row r="43" spans="1:3" ht="15.75" thickBot="1" x14ac:dyDescent="0.3">
      <c r="A43" s="94" t="s">
        <v>326</v>
      </c>
      <c r="B43" s="95" t="s">
        <v>327</v>
      </c>
      <c r="C43" s="96">
        <v>29.9</v>
      </c>
    </row>
    <row r="44" spans="1:3" ht="23.25" thickBot="1" x14ac:dyDescent="0.3">
      <c r="A44" s="94" t="s">
        <v>328</v>
      </c>
      <c r="B44" s="95" t="s">
        <v>329</v>
      </c>
      <c r="C44" s="96">
        <v>22.4</v>
      </c>
    </row>
    <row r="45" spans="1:3" ht="23.25" thickBot="1" x14ac:dyDescent="0.3">
      <c r="A45" s="94" t="s">
        <v>330</v>
      </c>
      <c r="B45" s="95" t="s">
        <v>331</v>
      </c>
      <c r="C45" s="96">
        <v>22.4</v>
      </c>
    </row>
    <row r="46" spans="1:3" ht="15.75" thickBot="1" x14ac:dyDescent="0.3">
      <c r="A46" s="94" t="s">
        <v>332</v>
      </c>
      <c r="B46" s="95" t="s">
        <v>333</v>
      </c>
      <c r="C46" s="96">
        <v>7.5</v>
      </c>
    </row>
    <row r="47" spans="1:3" ht="15.75" thickBot="1" x14ac:dyDescent="0.3">
      <c r="A47" s="94" t="s">
        <v>334</v>
      </c>
      <c r="B47" s="95" t="s">
        <v>335</v>
      </c>
      <c r="C47" s="96">
        <v>78.8</v>
      </c>
    </row>
    <row r="48" spans="1:3" ht="15.75" thickBot="1" x14ac:dyDescent="0.3">
      <c r="A48" s="94" t="s">
        <v>336</v>
      </c>
      <c r="B48" s="95" t="s">
        <v>337</v>
      </c>
      <c r="C48" s="96">
        <v>78.8</v>
      </c>
    </row>
    <row r="49" spans="1:3" ht="34.5" thickBot="1" x14ac:dyDescent="0.3">
      <c r="A49" s="94" t="s">
        <v>338</v>
      </c>
      <c r="B49" s="95" t="s">
        <v>339</v>
      </c>
      <c r="C49" s="96">
        <v>-160</v>
      </c>
    </row>
    <row r="50" spans="1:3" ht="15.75" thickBot="1" x14ac:dyDescent="0.3">
      <c r="A50" s="94" t="s">
        <v>340</v>
      </c>
      <c r="B50" s="95" t="s">
        <v>341</v>
      </c>
      <c r="C50" s="96">
        <v>160</v>
      </c>
    </row>
    <row r="51" spans="1:3" ht="15.75" thickBot="1" x14ac:dyDescent="0.3">
      <c r="A51" s="94" t="s">
        <v>342</v>
      </c>
      <c r="B51" s="95" t="s">
        <v>343</v>
      </c>
      <c r="C51" s="96">
        <v>2.2000000000000002</v>
      </c>
    </row>
    <row r="52" spans="1:3" ht="23.25" thickBot="1" x14ac:dyDescent="0.3">
      <c r="A52" s="94" t="s">
        <v>344</v>
      </c>
      <c r="B52" s="95" t="s">
        <v>345</v>
      </c>
      <c r="C52" s="96">
        <v>2.2000000000000002</v>
      </c>
    </row>
    <row r="53" spans="1:3" ht="15.75" thickBot="1" x14ac:dyDescent="0.3">
      <c r="A53" s="94" t="s">
        <v>346</v>
      </c>
      <c r="B53" s="95" t="s">
        <v>347</v>
      </c>
      <c r="C53" s="96">
        <v>2.2000000000000002</v>
      </c>
    </row>
    <row r="54" spans="1:3" ht="15.75" thickBot="1" x14ac:dyDescent="0.3">
      <c r="A54" s="94" t="s">
        <v>348</v>
      </c>
      <c r="B54" s="95" t="s">
        <v>349</v>
      </c>
      <c r="C54" s="96">
        <v>2.2000000000000002</v>
      </c>
    </row>
    <row r="55" spans="1:3" ht="23.25" thickBot="1" x14ac:dyDescent="0.3">
      <c r="A55" s="94" t="s">
        <v>350</v>
      </c>
      <c r="B55" s="95" t="s">
        <v>351</v>
      </c>
      <c r="C55" s="96">
        <v>2.2000000000000002</v>
      </c>
    </row>
    <row r="56" spans="1:3" ht="45.75" thickBot="1" x14ac:dyDescent="0.3">
      <c r="A56" s="94" t="s">
        <v>352</v>
      </c>
      <c r="B56" s="95" t="s">
        <v>353</v>
      </c>
      <c r="C56" s="96">
        <v>0</v>
      </c>
    </row>
    <row r="57" spans="1:3" ht="34.5" thickBot="1" x14ac:dyDescent="0.3">
      <c r="A57" s="94" t="s">
        <v>354</v>
      </c>
      <c r="B57" s="95" t="s">
        <v>355</v>
      </c>
      <c r="C57" s="96">
        <v>0</v>
      </c>
    </row>
    <row r="58" spans="1:3" ht="15.75" thickBot="1" x14ac:dyDescent="0.3">
      <c r="A58" s="94" t="s">
        <v>356</v>
      </c>
      <c r="B58" s="95" t="s">
        <v>357</v>
      </c>
      <c r="C58" s="96">
        <v>0</v>
      </c>
    </row>
    <row r="59" spans="1:3" ht="23.25" thickBot="1" x14ac:dyDescent="0.3">
      <c r="A59" s="94" t="s">
        <v>358</v>
      </c>
      <c r="B59" s="95" t="s">
        <v>359</v>
      </c>
      <c r="C59" s="96">
        <v>0</v>
      </c>
    </row>
    <row r="60" spans="1:3" ht="15.75" thickBot="1" x14ac:dyDescent="0.3">
      <c r="A60" s="94" t="s">
        <v>360</v>
      </c>
      <c r="B60" s="95" t="s">
        <v>361</v>
      </c>
      <c r="C60" s="96">
        <v>0</v>
      </c>
    </row>
    <row r="61" spans="1:3" ht="15.75" thickBot="1" x14ac:dyDescent="0.3">
      <c r="A61" s="94"/>
      <c r="B61" s="95"/>
      <c r="C61" s="96"/>
    </row>
    <row r="62" spans="1:3" ht="15.75" thickBot="1" x14ac:dyDescent="0.3">
      <c r="A62" s="94" t="s">
        <v>362</v>
      </c>
      <c r="B62" s="95" t="s">
        <v>125</v>
      </c>
      <c r="C62" s="96">
        <v>1370.6</v>
      </c>
    </row>
    <row r="63" spans="1:3" ht="15.75" thickBot="1" x14ac:dyDescent="0.3">
      <c r="A63" s="94" t="s">
        <v>363</v>
      </c>
      <c r="B63" s="95" t="s">
        <v>364</v>
      </c>
      <c r="C63" s="96">
        <v>1231.58</v>
      </c>
    </row>
    <row r="64" spans="1:3" ht="15.75" thickBot="1" x14ac:dyDescent="0.3">
      <c r="A64" s="94" t="s">
        <v>365</v>
      </c>
      <c r="B64" s="95" t="s">
        <v>366</v>
      </c>
      <c r="C64" s="96">
        <v>675.15</v>
      </c>
    </row>
    <row r="65" spans="1:3" ht="15.75" thickBot="1" x14ac:dyDescent="0.3">
      <c r="A65" s="94" t="s">
        <v>367</v>
      </c>
      <c r="B65" s="95" t="s">
        <v>368</v>
      </c>
      <c r="C65" s="96">
        <v>661.45</v>
      </c>
    </row>
    <row r="66" spans="1:3" ht="15.75" thickBot="1" x14ac:dyDescent="0.3">
      <c r="A66" s="94" t="s">
        <v>369</v>
      </c>
      <c r="B66" s="95" t="s">
        <v>370</v>
      </c>
      <c r="C66" s="96">
        <v>486.3</v>
      </c>
    </row>
    <row r="67" spans="1:3" ht="15.75" thickBot="1" x14ac:dyDescent="0.3">
      <c r="A67" s="94" t="s">
        <v>371</v>
      </c>
      <c r="B67" s="95" t="s">
        <v>372</v>
      </c>
      <c r="C67" s="96">
        <v>29.5</v>
      </c>
    </row>
    <row r="68" spans="1:3" ht="15.75" thickBot="1" x14ac:dyDescent="0.3">
      <c r="A68" s="94" t="s">
        <v>373</v>
      </c>
      <c r="B68" s="95" t="s">
        <v>374</v>
      </c>
      <c r="C68" s="96">
        <v>34</v>
      </c>
    </row>
    <row r="69" spans="1:3" ht="15.75" thickBot="1" x14ac:dyDescent="0.3">
      <c r="A69" s="94" t="s">
        <v>375</v>
      </c>
      <c r="B69" s="95" t="s">
        <v>376</v>
      </c>
      <c r="C69" s="96">
        <v>36.6</v>
      </c>
    </row>
    <row r="70" spans="1:3" ht="15.75" thickBot="1" x14ac:dyDescent="0.3">
      <c r="A70" s="94" t="s">
        <v>377</v>
      </c>
      <c r="B70" s="95" t="s">
        <v>378</v>
      </c>
      <c r="C70" s="96">
        <v>75.05</v>
      </c>
    </row>
    <row r="71" spans="1:3" ht="15.75" thickBot="1" x14ac:dyDescent="0.3">
      <c r="A71" s="94" t="s">
        <v>379</v>
      </c>
      <c r="B71" s="95" t="s">
        <v>380</v>
      </c>
      <c r="C71" s="96">
        <v>13.7</v>
      </c>
    </row>
    <row r="72" spans="1:3" ht="15.75" thickBot="1" x14ac:dyDescent="0.3">
      <c r="A72" s="94" t="s">
        <v>381</v>
      </c>
      <c r="B72" s="95" t="s">
        <v>382</v>
      </c>
      <c r="C72" s="96">
        <v>13.7</v>
      </c>
    </row>
    <row r="73" spans="1:3" ht="15.75" thickBot="1" x14ac:dyDescent="0.3">
      <c r="A73" s="94" t="s">
        <v>383</v>
      </c>
      <c r="B73" s="95" t="s">
        <v>384</v>
      </c>
      <c r="C73" s="96">
        <v>361.05</v>
      </c>
    </row>
    <row r="74" spans="1:3" ht="15.75" thickBot="1" x14ac:dyDescent="0.3">
      <c r="A74" s="94" t="s">
        <v>385</v>
      </c>
      <c r="B74" s="95" t="s">
        <v>386</v>
      </c>
      <c r="C74" s="96">
        <v>276.25</v>
      </c>
    </row>
    <row r="75" spans="1:3" ht="15.75" thickBot="1" x14ac:dyDescent="0.3">
      <c r="A75" s="94" t="s">
        <v>387</v>
      </c>
      <c r="B75" s="95" t="s">
        <v>388</v>
      </c>
      <c r="C75" s="96">
        <v>5.5</v>
      </c>
    </row>
    <row r="76" spans="1:3" ht="15.75" thickBot="1" x14ac:dyDescent="0.3">
      <c r="A76" s="94" t="s">
        <v>389</v>
      </c>
      <c r="B76" s="95" t="s">
        <v>390</v>
      </c>
      <c r="C76" s="96">
        <v>2.5</v>
      </c>
    </row>
    <row r="77" spans="1:3" ht="15.75" thickBot="1" x14ac:dyDescent="0.3">
      <c r="A77" s="94" t="s">
        <v>391</v>
      </c>
      <c r="B77" s="95" t="s">
        <v>392</v>
      </c>
      <c r="C77" s="96">
        <v>57</v>
      </c>
    </row>
    <row r="78" spans="1:3" ht="15.75" thickBot="1" x14ac:dyDescent="0.3">
      <c r="A78" s="94" t="s">
        <v>393</v>
      </c>
      <c r="B78" s="95" t="s">
        <v>394</v>
      </c>
      <c r="C78" s="96">
        <v>55</v>
      </c>
    </row>
    <row r="79" spans="1:3" ht="15.75" thickBot="1" x14ac:dyDescent="0.3">
      <c r="A79" s="94" t="s">
        <v>395</v>
      </c>
      <c r="B79" s="95" t="s">
        <v>396</v>
      </c>
      <c r="C79" s="96">
        <v>35</v>
      </c>
    </row>
    <row r="80" spans="1:3" ht="15.75" thickBot="1" x14ac:dyDescent="0.3">
      <c r="A80" s="94" t="s">
        <v>397</v>
      </c>
      <c r="B80" s="95" t="s">
        <v>398</v>
      </c>
      <c r="C80" s="96">
        <v>3</v>
      </c>
    </row>
    <row r="81" spans="1:3" ht="15.75" thickBot="1" x14ac:dyDescent="0.3">
      <c r="A81" s="94" t="s">
        <v>399</v>
      </c>
      <c r="B81" s="95" t="s">
        <v>400</v>
      </c>
      <c r="C81" s="96">
        <v>15</v>
      </c>
    </row>
    <row r="82" spans="1:3" ht="15.75" thickBot="1" x14ac:dyDescent="0.3">
      <c r="A82" s="94" t="s">
        <v>401</v>
      </c>
      <c r="B82" s="95" t="s">
        <v>402</v>
      </c>
      <c r="C82" s="96">
        <v>12</v>
      </c>
    </row>
    <row r="83" spans="1:3" ht="15.75" thickBot="1" x14ac:dyDescent="0.3">
      <c r="A83" s="94" t="s">
        <v>403</v>
      </c>
      <c r="B83" s="95" t="s">
        <v>404</v>
      </c>
      <c r="C83" s="96">
        <v>91.25</v>
      </c>
    </row>
    <row r="84" spans="1:3" ht="15.75" thickBot="1" x14ac:dyDescent="0.3">
      <c r="A84" s="94" t="s">
        <v>405</v>
      </c>
      <c r="B84" s="95" t="s">
        <v>406</v>
      </c>
      <c r="C84" s="96">
        <v>1</v>
      </c>
    </row>
    <row r="85" spans="1:3" ht="15.75" thickBot="1" x14ac:dyDescent="0.3">
      <c r="A85" s="94" t="s">
        <v>407</v>
      </c>
      <c r="B85" s="95" t="s">
        <v>408</v>
      </c>
      <c r="C85" s="96">
        <v>24</v>
      </c>
    </row>
    <row r="86" spans="1:3" ht="15.75" thickBot="1" x14ac:dyDescent="0.3">
      <c r="A86" s="94" t="s">
        <v>409</v>
      </c>
      <c r="B86" s="95" t="s">
        <v>410</v>
      </c>
      <c r="C86" s="96">
        <v>24</v>
      </c>
    </row>
    <row r="87" spans="1:3" ht="15.75" thickBot="1" x14ac:dyDescent="0.3">
      <c r="A87" s="94" t="s">
        <v>411</v>
      </c>
      <c r="B87" s="95" t="s">
        <v>412</v>
      </c>
      <c r="C87" s="96">
        <v>6</v>
      </c>
    </row>
    <row r="88" spans="1:3" ht="15.75" thickBot="1" x14ac:dyDescent="0.3">
      <c r="A88" s="94" t="s">
        <v>413</v>
      </c>
      <c r="B88" s="95" t="s">
        <v>414</v>
      </c>
      <c r="C88" s="96">
        <v>6</v>
      </c>
    </row>
    <row r="89" spans="1:3" ht="15.75" thickBot="1" x14ac:dyDescent="0.3">
      <c r="A89" s="94" t="s">
        <v>415</v>
      </c>
      <c r="B89" s="95" t="s">
        <v>416</v>
      </c>
      <c r="C89" s="96">
        <v>0</v>
      </c>
    </row>
    <row r="90" spans="1:3" ht="15.75" thickBot="1" x14ac:dyDescent="0.3">
      <c r="A90" s="94" t="s">
        <v>417</v>
      </c>
      <c r="B90" s="95" t="s">
        <v>418</v>
      </c>
      <c r="C90" s="96">
        <v>0</v>
      </c>
    </row>
    <row r="91" spans="1:3" ht="15.75" thickBot="1" x14ac:dyDescent="0.3">
      <c r="A91" s="94" t="s">
        <v>419</v>
      </c>
      <c r="B91" s="95" t="s">
        <v>420</v>
      </c>
      <c r="C91" s="96">
        <v>1</v>
      </c>
    </row>
    <row r="92" spans="1:3" ht="15.75" thickBot="1" x14ac:dyDescent="0.3">
      <c r="A92" s="94" t="s">
        <v>421</v>
      </c>
      <c r="B92" s="95" t="s">
        <v>422</v>
      </c>
      <c r="C92" s="96">
        <v>1</v>
      </c>
    </row>
    <row r="93" spans="1:3" ht="15.75" thickBot="1" x14ac:dyDescent="0.3">
      <c r="A93" s="94" t="s">
        <v>423</v>
      </c>
      <c r="B93" s="95" t="s">
        <v>424</v>
      </c>
      <c r="C93" s="96">
        <v>2</v>
      </c>
    </row>
    <row r="94" spans="1:3" ht="15.75" thickBot="1" x14ac:dyDescent="0.3">
      <c r="A94" s="94" t="s">
        <v>425</v>
      </c>
      <c r="B94" s="95" t="s">
        <v>426</v>
      </c>
      <c r="C94" s="96">
        <v>18.8</v>
      </c>
    </row>
    <row r="95" spans="1:3" ht="15.75" thickBot="1" x14ac:dyDescent="0.3">
      <c r="A95" s="94" t="s">
        <v>427</v>
      </c>
      <c r="B95" s="95" t="s">
        <v>428</v>
      </c>
      <c r="C95" s="96">
        <v>0</v>
      </c>
    </row>
    <row r="96" spans="1:3" ht="15.75" thickBot="1" x14ac:dyDescent="0.3">
      <c r="A96" s="94" t="s">
        <v>429</v>
      </c>
      <c r="B96" s="95" t="s">
        <v>430</v>
      </c>
      <c r="C96" s="96">
        <v>0</v>
      </c>
    </row>
    <row r="97" spans="1:3" ht="15.75" thickBot="1" x14ac:dyDescent="0.3">
      <c r="A97" s="94" t="s">
        <v>431</v>
      </c>
      <c r="B97" s="95" t="s">
        <v>432</v>
      </c>
      <c r="C97" s="96">
        <v>0</v>
      </c>
    </row>
    <row r="98" spans="1:3" ht="15.75" thickBot="1" x14ac:dyDescent="0.3">
      <c r="A98" s="94" t="s">
        <v>433</v>
      </c>
      <c r="B98" s="95" t="s">
        <v>434</v>
      </c>
      <c r="C98" s="96">
        <v>32</v>
      </c>
    </row>
    <row r="99" spans="1:3" ht="15.75" thickBot="1" x14ac:dyDescent="0.3">
      <c r="A99" s="94" t="s">
        <v>435</v>
      </c>
      <c r="B99" s="95" t="s">
        <v>436</v>
      </c>
      <c r="C99" s="96">
        <v>8</v>
      </c>
    </row>
    <row r="100" spans="1:3" ht="15.75" thickBot="1" x14ac:dyDescent="0.3">
      <c r="A100" s="94" t="s">
        <v>437</v>
      </c>
      <c r="B100" s="95" t="s">
        <v>438</v>
      </c>
      <c r="C100" s="96">
        <v>24</v>
      </c>
    </row>
    <row r="101" spans="1:3" ht="23.25" thickBot="1" x14ac:dyDescent="0.3">
      <c r="A101" s="94" t="s">
        <v>439</v>
      </c>
      <c r="B101" s="95" t="s">
        <v>440</v>
      </c>
      <c r="C101" s="96">
        <v>5</v>
      </c>
    </row>
    <row r="102" spans="1:3" ht="15.75" thickBot="1" x14ac:dyDescent="0.3">
      <c r="A102" s="94" t="s">
        <v>441</v>
      </c>
      <c r="B102" s="95" t="s">
        <v>442</v>
      </c>
      <c r="C102" s="96">
        <v>5</v>
      </c>
    </row>
    <row r="103" spans="1:3" ht="23.25" thickBot="1" x14ac:dyDescent="0.3">
      <c r="A103" s="94" t="s">
        <v>443</v>
      </c>
      <c r="B103" s="95" t="s">
        <v>444</v>
      </c>
      <c r="C103" s="96">
        <v>5</v>
      </c>
    </row>
    <row r="104" spans="1:3" ht="15.75" thickBot="1" x14ac:dyDescent="0.3">
      <c r="A104" s="94" t="s">
        <v>445</v>
      </c>
      <c r="B104" s="95" t="s">
        <v>446</v>
      </c>
      <c r="C104" s="96">
        <v>160.38</v>
      </c>
    </row>
    <row r="105" spans="1:3" ht="15.75" thickBot="1" x14ac:dyDescent="0.3">
      <c r="A105" s="94" t="s">
        <v>447</v>
      </c>
      <c r="B105" s="95" t="s">
        <v>448</v>
      </c>
      <c r="C105" s="96">
        <v>160.38</v>
      </c>
    </row>
    <row r="106" spans="1:3" ht="15.75" thickBot="1" x14ac:dyDescent="0.3">
      <c r="A106" s="94" t="s">
        <v>449</v>
      </c>
      <c r="B106" s="95" t="s">
        <v>450</v>
      </c>
      <c r="C106" s="96">
        <v>160.38</v>
      </c>
    </row>
    <row r="107" spans="1:3" ht="15.75" thickBot="1" x14ac:dyDescent="0.3">
      <c r="A107" s="94" t="s">
        <v>451</v>
      </c>
      <c r="B107" s="95" t="s">
        <v>452</v>
      </c>
      <c r="C107" s="96">
        <v>0</v>
      </c>
    </row>
    <row r="108" spans="1:3" ht="15.75" thickBot="1" x14ac:dyDescent="0.3">
      <c r="A108" s="94" t="s">
        <v>453</v>
      </c>
      <c r="B108" s="95" t="s">
        <v>454</v>
      </c>
      <c r="C108" s="96">
        <v>30</v>
      </c>
    </row>
    <row r="109" spans="1:3" ht="15.75" thickBot="1" x14ac:dyDescent="0.3">
      <c r="A109" s="94" t="s">
        <v>455</v>
      </c>
      <c r="B109" s="95" t="s">
        <v>456</v>
      </c>
      <c r="C109" s="96">
        <v>0</v>
      </c>
    </row>
    <row r="110" spans="1:3" ht="15.75" thickBot="1" x14ac:dyDescent="0.3">
      <c r="A110" s="94" t="s">
        <v>457</v>
      </c>
      <c r="B110" s="95" t="s">
        <v>458</v>
      </c>
      <c r="C110" s="96">
        <v>30</v>
      </c>
    </row>
    <row r="111" spans="1:3" ht="15.75" thickBot="1" x14ac:dyDescent="0.3">
      <c r="A111" s="94" t="s">
        <v>459</v>
      </c>
      <c r="B111" s="95" t="s">
        <v>460</v>
      </c>
      <c r="C111" s="96">
        <v>155</v>
      </c>
    </row>
    <row r="112" spans="1:3" ht="15.75" thickBot="1" x14ac:dyDescent="0.3">
      <c r="A112" s="94" t="s">
        <v>461</v>
      </c>
      <c r="B112" s="95" t="s">
        <v>462</v>
      </c>
      <c r="C112" s="96">
        <v>155</v>
      </c>
    </row>
    <row r="113" spans="1:3" ht="15.75" thickBot="1" x14ac:dyDescent="0.3">
      <c r="A113" s="94" t="s">
        <v>463</v>
      </c>
      <c r="B113" s="95" t="s">
        <v>218</v>
      </c>
      <c r="C113" s="96">
        <v>155</v>
      </c>
    </row>
    <row r="114" spans="1:3" ht="15.75" thickBot="1" x14ac:dyDescent="0.3">
      <c r="A114" s="94" t="s">
        <v>464</v>
      </c>
      <c r="B114" s="95" t="s">
        <v>465</v>
      </c>
      <c r="C114" s="96">
        <v>100</v>
      </c>
    </row>
    <row r="115" spans="1:3" ht="15.75" thickBot="1" x14ac:dyDescent="0.3">
      <c r="A115" s="94" t="s">
        <v>466</v>
      </c>
      <c r="B115" s="95" t="s">
        <v>467</v>
      </c>
      <c r="C115" s="96">
        <v>0</v>
      </c>
    </row>
    <row r="116" spans="1:3" ht="15.75" thickBot="1" x14ac:dyDescent="0.3">
      <c r="A116" s="94" t="s">
        <v>468</v>
      </c>
      <c r="B116" s="95" t="s">
        <v>469</v>
      </c>
      <c r="C116" s="96">
        <v>55</v>
      </c>
    </row>
    <row r="117" spans="1:3" ht="23.25" thickBot="1" x14ac:dyDescent="0.3">
      <c r="A117" s="94" t="s">
        <v>470</v>
      </c>
      <c r="B117" s="95" t="s">
        <v>471</v>
      </c>
      <c r="C117" s="96">
        <v>-15.98</v>
      </c>
    </row>
    <row r="118" spans="1:3" ht="23.25" thickBot="1" x14ac:dyDescent="0.3">
      <c r="A118" s="94" t="s">
        <v>472</v>
      </c>
      <c r="B118" s="95" t="s">
        <v>473</v>
      </c>
      <c r="C118" s="96">
        <v>-15.98</v>
      </c>
    </row>
    <row r="119" spans="1:3" ht="23.25" thickBot="1" x14ac:dyDescent="0.3">
      <c r="A119" s="94" t="s">
        <v>474</v>
      </c>
      <c r="B119" s="95" t="s">
        <v>475</v>
      </c>
      <c r="C119" s="96">
        <v>-15.98</v>
      </c>
    </row>
    <row r="120" spans="1:3" ht="23.25" thickBot="1" x14ac:dyDescent="0.3">
      <c r="A120" s="94" t="s">
        <v>476</v>
      </c>
      <c r="B120" s="95" t="s">
        <v>477</v>
      </c>
      <c r="C120" s="96">
        <v>-15.98</v>
      </c>
    </row>
    <row r="121" spans="1:3" ht="15.75" thickBot="1" x14ac:dyDescent="0.3">
      <c r="A121" s="94" t="s">
        <v>478</v>
      </c>
      <c r="B121" s="95" t="s">
        <v>479</v>
      </c>
      <c r="C121" s="96">
        <v>528.91999999999996</v>
      </c>
    </row>
    <row r="122" spans="1:3" ht="15.75" thickBot="1" x14ac:dyDescent="0.3">
      <c r="A122" s="94" t="s">
        <v>480</v>
      </c>
      <c r="B122" s="95" t="s">
        <v>481</v>
      </c>
      <c r="C122" s="96">
        <v>523.91999999999996</v>
      </c>
    </row>
    <row r="123" spans="1:3" ht="15.75" thickBot="1" x14ac:dyDescent="0.3">
      <c r="A123" s="94" t="s">
        <v>363</v>
      </c>
      <c r="B123" s="95" t="s">
        <v>364</v>
      </c>
      <c r="C123" s="96">
        <v>539.9</v>
      </c>
    </row>
    <row r="124" spans="1:3" ht="15.75" thickBot="1" x14ac:dyDescent="0.3">
      <c r="A124" s="94" t="s">
        <v>365</v>
      </c>
      <c r="B124" s="95" t="s">
        <v>366</v>
      </c>
      <c r="C124" s="96">
        <v>425.6</v>
      </c>
    </row>
    <row r="125" spans="1:3" ht="15.75" thickBot="1" x14ac:dyDescent="0.3">
      <c r="A125" s="94" t="s">
        <v>367</v>
      </c>
      <c r="B125" s="95" t="s">
        <v>368</v>
      </c>
      <c r="C125" s="96">
        <v>416.6</v>
      </c>
    </row>
    <row r="126" spans="1:3" ht="15.75" thickBot="1" x14ac:dyDescent="0.3">
      <c r="A126" s="94" t="s">
        <v>369</v>
      </c>
      <c r="B126" s="95" t="s">
        <v>370</v>
      </c>
      <c r="C126" s="96">
        <v>305.60000000000002</v>
      </c>
    </row>
    <row r="127" spans="1:3" ht="15.75" thickBot="1" x14ac:dyDescent="0.3">
      <c r="A127" s="94" t="s">
        <v>371</v>
      </c>
      <c r="B127" s="95" t="s">
        <v>372</v>
      </c>
      <c r="C127" s="96">
        <v>25</v>
      </c>
    </row>
    <row r="128" spans="1:3" ht="15.75" thickBot="1" x14ac:dyDescent="0.3">
      <c r="A128" s="94" t="s">
        <v>373</v>
      </c>
      <c r="B128" s="95" t="s">
        <v>374</v>
      </c>
      <c r="C128" s="96">
        <v>34</v>
      </c>
    </row>
    <row r="129" spans="1:3" ht="15.75" thickBot="1" x14ac:dyDescent="0.3">
      <c r="A129" s="94" t="s">
        <v>375</v>
      </c>
      <c r="B129" s="95" t="s">
        <v>376</v>
      </c>
      <c r="C129" s="96">
        <v>17</v>
      </c>
    </row>
    <row r="130" spans="1:3" ht="15.75" thickBot="1" x14ac:dyDescent="0.3">
      <c r="A130" s="94" t="s">
        <v>377</v>
      </c>
      <c r="B130" s="95" t="s">
        <v>378</v>
      </c>
      <c r="C130" s="96">
        <v>35</v>
      </c>
    </row>
    <row r="131" spans="1:3" ht="15.75" thickBot="1" x14ac:dyDescent="0.3">
      <c r="A131" s="94" t="s">
        <v>379</v>
      </c>
      <c r="B131" s="95" t="s">
        <v>380</v>
      </c>
      <c r="C131" s="96">
        <v>9</v>
      </c>
    </row>
    <row r="132" spans="1:3" ht="15.75" thickBot="1" x14ac:dyDescent="0.3">
      <c r="A132" s="94" t="s">
        <v>381</v>
      </c>
      <c r="B132" s="95" t="s">
        <v>382</v>
      </c>
      <c r="C132" s="96">
        <v>9</v>
      </c>
    </row>
    <row r="133" spans="1:3" ht="15.75" thickBot="1" x14ac:dyDescent="0.3">
      <c r="A133" s="94" t="s">
        <v>383</v>
      </c>
      <c r="B133" s="95" t="s">
        <v>384</v>
      </c>
      <c r="C133" s="96">
        <v>114.3</v>
      </c>
    </row>
    <row r="134" spans="1:3" ht="15.75" thickBot="1" x14ac:dyDescent="0.3">
      <c r="A134" s="94" t="s">
        <v>385</v>
      </c>
      <c r="B134" s="95" t="s">
        <v>386</v>
      </c>
      <c r="C134" s="96">
        <v>52.5</v>
      </c>
    </row>
    <row r="135" spans="1:3" ht="15.75" thickBot="1" x14ac:dyDescent="0.3">
      <c r="A135" s="94" t="s">
        <v>387</v>
      </c>
      <c r="B135" s="95" t="s">
        <v>388</v>
      </c>
      <c r="C135" s="96">
        <v>2</v>
      </c>
    </row>
    <row r="136" spans="1:3" ht="15.75" thickBot="1" x14ac:dyDescent="0.3">
      <c r="A136" s="94" t="s">
        <v>389</v>
      </c>
      <c r="B136" s="95" t="s">
        <v>390</v>
      </c>
      <c r="C136" s="96">
        <v>0.5</v>
      </c>
    </row>
    <row r="137" spans="1:3" ht="15.75" thickBot="1" x14ac:dyDescent="0.3">
      <c r="A137" s="94" t="s">
        <v>391</v>
      </c>
      <c r="B137" s="95" t="s">
        <v>392</v>
      </c>
      <c r="C137" s="96">
        <v>2</v>
      </c>
    </row>
    <row r="138" spans="1:3" ht="15.75" thickBot="1" x14ac:dyDescent="0.3">
      <c r="A138" s="94" t="s">
        <v>393</v>
      </c>
      <c r="B138" s="95" t="s">
        <v>394</v>
      </c>
      <c r="C138" s="96">
        <v>1</v>
      </c>
    </row>
    <row r="139" spans="1:3" ht="15.75" thickBot="1" x14ac:dyDescent="0.3">
      <c r="A139" s="94" t="s">
        <v>395</v>
      </c>
      <c r="B139" s="95" t="s">
        <v>396</v>
      </c>
      <c r="C139" s="96">
        <v>20</v>
      </c>
    </row>
    <row r="140" spans="1:3" ht="15.75" thickBot="1" x14ac:dyDescent="0.3">
      <c r="A140" s="94" t="s">
        <v>397</v>
      </c>
      <c r="B140" s="95" t="s">
        <v>398</v>
      </c>
      <c r="C140" s="96">
        <v>1</v>
      </c>
    </row>
    <row r="141" spans="1:3" ht="15.75" thickBot="1" x14ac:dyDescent="0.3">
      <c r="A141" s="94" t="s">
        <v>399</v>
      </c>
      <c r="B141" s="95" t="s">
        <v>400</v>
      </c>
      <c r="C141" s="96">
        <v>4</v>
      </c>
    </row>
    <row r="142" spans="1:3" ht="15.75" thickBot="1" x14ac:dyDescent="0.3">
      <c r="A142" s="94" t="s">
        <v>401</v>
      </c>
      <c r="B142" s="95" t="s">
        <v>402</v>
      </c>
      <c r="C142" s="96">
        <v>12</v>
      </c>
    </row>
    <row r="143" spans="1:3" ht="15.75" thickBot="1" x14ac:dyDescent="0.3">
      <c r="A143" s="94" t="s">
        <v>403</v>
      </c>
      <c r="B143" s="95" t="s">
        <v>404</v>
      </c>
      <c r="C143" s="96">
        <v>10</v>
      </c>
    </row>
    <row r="144" spans="1:3" ht="15.75" thickBot="1" x14ac:dyDescent="0.3">
      <c r="A144" s="94" t="s">
        <v>405</v>
      </c>
      <c r="B144" s="95" t="s">
        <v>406</v>
      </c>
      <c r="C144" s="96">
        <v>1</v>
      </c>
    </row>
    <row r="145" spans="1:3" ht="15.75" thickBot="1" x14ac:dyDescent="0.3">
      <c r="A145" s="94" t="s">
        <v>407</v>
      </c>
      <c r="B145" s="95" t="s">
        <v>408</v>
      </c>
      <c r="C145" s="96">
        <v>12</v>
      </c>
    </row>
    <row r="146" spans="1:3" ht="15.75" thickBot="1" x14ac:dyDescent="0.3">
      <c r="A146" s="94" t="s">
        <v>409</v>
      </c>
      <c r="B146" s="95" t="s">
        <v>410</v>
      </c>
      <c r="C146" s="96">
        <v>12</v>
      </c>
    </row>
    <row r="147" spans="1:3" ht="15.75" thickBot="1" x14ac:dyDescent="0.3">
      <c r="A147" s="94" t="s">
        <v>411</v>
      </c>
      <c r="B147" s="95" t="s">
        <v>412</v>
      </c>
      <c r="C147" s="96">
        <v>3</v>
      </c>
    </row>
    <row r="148" spans="1:3" ht="15.75" thickBot="1" x14ac:dyDescent="0.3">
      <c r="A148" s="94" t="s">
        <v>413</v>
      </c>
      <c r="B148" s="95" t="s">
        <v>414</v>
      </c>
      <c r="C148" s="96">
        <v>3</v>
      </c>
    </row>
    <row r="149" spans="1:3" ht="15.75" thickBot="1" x14ac:dyDescent="0.3">
      <c r="A149" s="94" t="s">
        <v>415</v>
      </c>
      <c r="B149" s="95" t="s">
        <v>416</v>
      </c>
      <c r="C149" s="96">
        <v>0</v>
      </c>
    </row>
    <row r="150" spans="1:3" ht="15.75" thickBot="1" x14ac:dyDescent="0.3">
      <c r="A150" s="94" t="s">
        <v>417</v>
      </c>
      <c r="B150" s="95" t="s">
        <v>418</v>
      </c>
      <c r="C150" s="96">
        <v>0</v>
      </c>
    </row>
    <row r="151" spans="1:3" ht="15.75" thickBot="1" x14ac:dyDescent="0.3">
      <c r="A151" s="94" t="s">
        <v>419</v>
      </c>
      <c r="B151" s="95" t="s">
        <v>420</v>
      </c>
      <c r="C151" s="96">
        <v>1</v>
      </c>
    </row>
    <row r="152" spans="1:3" ht="15.75" thickBot="1" x14ac:dyDescent="0.3">
      <c r="A152" s="94" t="s">
        <v>421</v>
      </c>
      <c r="B152" s="95" t="s">
        <v>422</v>
      </c>
      <c r="C152" s="96">
        <v>1</v>
      </c>
    </row>
    <row r="153" spans="1:3" ht="15.75" thickBot="1" x14ac:dyDescent="0.3">
      <c r="A153" s="94" t="s">
        <v>423</v>
      </c>
      <c r="B153" s="95" t="s">
        <v>424</v>
      </c>
      <c r="C153" s="96">
        <v>2</v>
      </c>
    </row>
    <row r="154" spans="1:3" ht="15.75" thickBot="1" x14ac:dyDescent="0.3">
      <c r="A154" s="94" t="s">
        <v>425</v>
      </c>
      <c r="B154" s="95" t="s">
        <v>426</v>
      </c>
      <c r="C154" s="96">
        <v>18.8</v>
      </c>
    </row>
    <row r="155" spans="1:3" ht="15.75" thickBot="1" x14ac:dyDescent="0.3">
      <c r="A155" s="94" t="s">
        <v>427</v>
      </c>
      <c r="B155" s="95" t="s">
        <v>428</v>
      </c>
      <c r="C155" s="96">
        <v>0</v>
      </c>
    </row>
    <row r="156" spans="1:3" ht="15.75" thickBot="1" x14ac:dyDescent="0.3">
      <c r="A156" s="94" t="s">
        <v>429</v>
      </c>
      <c r="B156" s="95" t="s">
        <v>430</v>
      </c>
      <c r="C156" s="96">
        <v>0</v>
      </c>
    </row>
    <row r="157" spans="1:3" ht="15.75" thickBot="1" x14ac:dyDescent="0.3">
      <c r="A157" s="94" t="s">
        <v>433</v>
      </c>
      <c r="B157" s="95" t="s">
        <v>434</v>
      </c>
      <c r="C157" s="96">
        <v>24</v>
      </c>
    </row>
    <row r="158" spans="1:3" ht="15.75" thickBot="1" x14ac:dyDescent="0.3">
      <c r="A158" s="94" t="s">
        <v>435</v>
      </c>
      <c r="B158" s="95" t="s">
        <v>436</v>
      </c>
      <c r="C158" s="96">
        <v>4</v>
      </c>
    </row>
    <row r="159" spans="1:3" ht="15.75" thickBot="1" x14ac:dyDescent="0.3">
      <c r="A159" s="94" t="s">
        <v>437</v>
      </c>
      <c r="B159" s="95" t="s">
        <v>438</v>
      </c>
      <c r="C159" s="96">
        <v>20</v>
      </c>
    </row>
    <row r="160" spans="1:3" ht="15.75" thickBot="1" x14ac:dyDescent="0.3">
      <c r="A160" s="94" t="s">
        <v>459</v>
      </c>
      <c r="B160" s="95" t="s">
        <v>460</v>
      </c>
      <c r="C160" s="96">
        <v>0</v>
      </c>
    </row>
    <row r="161" spans="1:3" ht="15.75" thickBot="1" x14ac:dyDescent="0.3">
      <c r="A161" s="94" t="s">
        <v>461</v>
      </c>
      <c r="B161" s="95" t="s">
        <v>462</v>
      </c>
      <c r="C161" s="96">
        <v>0</v>
      </c>
    </row>
    <row r="162" spans="1:3" ht="15.75" thickBot="1" x14ac:dyDescent="0.3">
      <c r="A162" s="94" t="s">
        <v>463</v>
      </c>
      <c r="B162" s="95" t="s">
        <v>218</v>
      </c>
      <c r="C162" s="96">
        <v>0</v>
      </c>
    </row>
    <row r="163" spans="1:3" ht="15.75" thickBot="1" x14ac:dyDescent="0.3">
      <c r="A163" s="94" t="s">
        <v>466</v>
      </c>
      <c r="B163" s="95" t="s">
        <v>467</v>
      </c>
      <c r="C163" s="96">
        <v>0</v>
      </c>
    </row>
    <row r="164" spans="1:3" ht="23.25" thickBot="1" x14ac:dyDescent="0.3">
      <c r="A164" s="94" t="s">
        <v>470</v>
      </c>
      <c r="B164" s="95" t="s">
        <v>471</v>
      </c>
      <c r="C164" s="96">
        <v>-15.98</v>
      </c>
    </row>
    <row r="165" spans="1:3" ht="23.25" thickBot="1" x14ac:dyDescent="0.3">
      <c r="A165" s="94" t="s">
        <v>472</v>
      </c>
      <c r="B165" s="95" t="s">
        <v>473</v>
      </c>
      <c r="C165" s="96">
        <v>-15.98</v>
      </c>
    </row>
    <row r="166" spans="1:3" ht="23.25" thickBot="1" x14ac:dyDescent="0.3">
      <c r="A166" s="94" t="s">
        <v>474</v>
      </c>
      <c r="B166" s="95" t="s">
        <v>475</v>
      </c>
      <c r="C166" s="96">
        <v>-15.98</v>
      </c>
    </row>
    <row r="167" spans="1:3" ht="23.25" thickBot="1" x14ac:dyDescent="0.3">
      <c r="A167" s="94" t="s">
        <v>476</v>
      </c>
      <c r="B167" s="95" t="s">
        <v>477</v>
      </c>
      <c r="C167" s="96">
        <v>-15.98</v>
      </c>
    </row>
    <row r="168" spans="1:3" ht="15.75" thickBot="1" x14ac:dyDescent="0.3">
      <c r="A168" s="94" t="s">
        <v>482</v>
      </c>
      <c r="B168" s="95" t="s">
        <v>483</v>
      </c>
      <c r="C168" s="96">
        <v>523.91999999999996</v>
      </c>
    </row>
    <row r="169" spans="1:3" ht="15.75" thickBot="1" x14ac:dyDescent="0.3">
      <c r="A169" s="94" t="s">
        <v>484</v>
      </c>
      <c r="B169" s="95" t="s">
        <v>126</v>
      </c>
      <c r="C169" s="96">
        <v>523.91999999999996</v>
      </c>
    </row>
    <row r="170" spans="1:3" ht="23.25" thickBot="1" x14ac:dyDescent="0.3">
      <c r="A170" s="94" t="s">
        <v>485</v>
      </c>
      <c r="B170" s="95" t="s">
        <v>486</v>
      </c>
      <c r="C170" s="96">
        <v>5</v>
      </c>
    </row>
    <row r="171" spans="1:3" ht="15.75" thickBot="1" x14ac:dyDescent="0.3">
      <c r="A171" s="94" t="s">
        <v>363</v>
      </c>
      <c r="B171" s="95" t="s">
        <v>364</v>
      </c>
      <c r="C171" s="96">
        <v>5</v>
      </c>
    </row>
    <row r="172" spans="1:3" ht="23.25" thickBot="1" x14ac:dyDescent="0.3">
      <c r="A172" s="94" t="s">
        <v>439</v>
      </c>
      <c r="B172" s="95" t="s">
        <v>440</v>
      </c>
      <c r="C172" s="96">
        <v>5</v>
      </c>
    </row>
    <row r="173" spans="1:3" ht="15.75" thickBot="1" x14ac:dyDescent="0.3">
      <c r="A173" s="94" t="s">
        <v>441</v>
      </c>
      <c r="B173" s="95" t="s">
        <v>442</v>
      </c>
      <c r="C173" s="96">
        <v>5</v>
      </c>
    </row>
    <row r="174" spans="1:3" ht="23.25" thickBot="1" x14ac:dyDescent="0.3">
      <c r="A174" s="94" t="s">
        <v>443</v>
      </c>
      <c r="B174" s="95" t="s">
        <v>444</v>
      </c>
      <c r="C174" s="96">
        <v>5</v>
      </c>
    </row>
    <row r="175" spans="1:3" ht="23.25" thickBot="1" x14ac:dyDescent="0.3">
      <c r="A175" s="94" t="s">
        <v>487</v>
      </c>
      <c r="B175" s="95" t="s">
        <v>444</v>
      </c>
      <c r="C175" s="96">
        <v>5</v>
      </c>
    </row>
    <row r="176" spans="1:3" ht="23.25" thickBot="1" x14ac:dyDescent="0.3">
      <c r="A176" s="94" t="s">
        <v>488</v>
      </c>
      <c r="B176" s="95" t="s">
        <v>489</v>
      </c>
      <c r="C176" s="96">
        <v>42</v>
      </c>
    </row>
    <row r="177" spans="1:3" ht="15.75" thickBot="1" x14ac:dyDescent="0.3">
      <c r="A177" s="94" t="s">
        <v>490</v>
      </c>
      <c r="B177" s="95" t="s">
        <v>491</v>
      </c>
      <c r="C177" s="96">
        <v>42</v>
      </c>
    </row>
    <row r="178" spans="1:3" ht="15.75" thickBot="1" x14ac:dyDescent="0.3">
      <c r="A178" s="94" t="s">
        <v>363</v>
      </c>
      <c r="B178" s="95" t="s">
        <v>364</v>
      </c>
      <c r="C178" s="96">
        <v>42</v>
      </c>
    </row>
    <row r="179" spans="1:3" ht="15.75" thickBot="1" x14ac:dyDescent="0.3">
      <c r="A179" s="94" t="s">
        <v>383</v>
      </c>
      <c r="B179" s="95" t="s">
        <v>384</v>
      </c>
      <c r="C179" s="96">
        <v>42</v>
      </c>
    </row>
    <row r="180" spans="1:3" ht="15.75" thickBot="1" x14ac:dyDescent="0.3">
      <c r="A180" s="94" t="s">
        <v>385</v>
      </c>
      <c r="B180" s="95" t="s">
        <v>386</v>
      </c>
      <c r="C180" s="96">
        <v>21</v>
      </c>
    </row>
    <row r="181" spans="1:3" ht="15.75" thickBot="1" x14ac:dyDescent="0.3">
      <c r="A181" s="94" t="s">
        <v>395</v>
      </c>
      <c r="B181" s="95" t="s">
        <v>396</v>
      </c>
      <c r="C181" s="96">
        <v>10</v>
      </c>
    </row>
    <row r="182" spans="1:3" ht="15.75" thickBot="1" x14ac:dyDescent="0.3">
      <c r="A182" s="94" t="s">
        <v>399</v>
      </c>
      <c r="B182" s="95" t="s">
        <v>400</v>
      </c>
      <c r="C182" s="96">
        <v>6</v>
      </c>
    </row>
    <row r="183" spans="1:3" ht="15.75" thickBot="1" x14ac:dyDescent="0.3">
      <c r="A183" s="94" t="s">
        <v>403</v>
      </c>
      <c r="B183" s="95" t="s">
        <v>404</v>
      </c>
      <c r="C183" s="96">
        <v>5</v>
      </c>
    </row>
    <row r="184" spans="1:3" ht="15.75" thickBot="1" x14ac:dyDescent="0.3">
      <c r="A184" s="94" t="s">
        <v>407</v>
      </c>
      <c r="B184" s="95" t="s">
        <v>408</v>
      </c>
      <c r="C184" s="96">
        <v>12</v>
      </c>
    </row>
    <row r="185" spans="1:3" ht="15.75" thickBot="1" x14ac:dyDescent="0.3">
      <c r="A185" s="94" t="s">
        <v>409</v>
      </c>
      <c r="B185" s="95" t="s">
        <v>410</v>
      </c>
      <c r="C185" s="96">
        <v>12</v>
      </c>
    </row>
    <row r="186" spans="1:3" ht="15.75" thickBot="1" x14ac:dyDescent="0.3">
      <c r="A186" s="94" t="s">
        <v>411</v>
      </c>
      <c r="B186" s="95" t="s">
        <v>412</v>
      </c>
      <c r="C186" s="96">
        <v>3</v>
      </c>
    </row>
    <row r="187" spans="1:3" ht="15.75" thickBot="1" x14ac:dyDescent="0.3">
      <c r="A187" s="94" t="s">
        <v>413</v>
      </c>
      <c r="B187" s="95" t="s">
        <v>414</v>
      </c>
      <c r="C187" s="96">
        <v>3</v>
      </c>
    </row>
    <row r="188" spans="1:3" ht="15.75" thickBot="1" x14ac:dyDescent="0.3">
      <c r="A188" s="94" t="s">
        <v>415</v>
      </c>
      <c r="B188" s="95" t="s">
        <v>416</v>
      </c>
      <c r="C188" s="96">
        <v>0</v>
      </c>
    </row>
    <row r="189" spans="1:3" ht="15.75" thickBot="1" x14ac:dyDescent="0.3">
      <c r="A189" s="94" t="s">
        <v>417</v>
      </c>
      <c r="B189" s="95" t="s">
        <v>418</v>
      </c>
      <c r="C189" s="96">
        <v>0</v>
      </c>
    </row>
    <row r="190" spans="1:3" ht="15.75" thickBot="1" x14ac:dyDescent="0.3">
      <c r="A190" s="94" t="s">
        <v>433</v>
      </c>
      <c r="B190" s="95" t="s">
        <v>434</v>
      </c>
      <c r="C190" s="96">
        <v>6</v>
      </c>
    </row>
    <row r="191" spans="1:3" ht="15.75" thickBot="1" x14ac:dyDescent="0.3">
      <c r="A191" s="94" t="s">
        <v>435</v>
      </c>
      <c r="B191" s="95" t="s">
        <v>436</v>
      </c>
      <c r="C191" s="96">
        <v>4</v>
      </c>
    </row>
    <row r="192" spans="1:3" ht="15.75" thickBot="1" x14ac:dyDescent="0.3">
      <c r="A192" s="94" t="s">
        <v>437</v>
      </c>
      <c r="B192" s="95" t="s">
        <v>438</v>
      </c>
      <c r="C192" s="96">
        <v>2</v>
      </c>
    </row>
    <row r="193" spans="1:3" ht="15.75" thickBot="1" x14ac:dyDescent="0.3">
      <c r="A193" s="94" t="s">
        <v>492</v>
      </c>
      <c r="B193" s="95" t="s">
        <v>493</v>
      </c>
      <c r="C193" s="96">
        <v>42</v>
      </c>
    </row>
    <row r="194" spans="1:3" ht="15.75" thickBot="1" x14ac:dyDescent="0.3">
      <c r="A194" s="94" t="s">
        <v>494</v>
      </c>
      <c r="B194" s="95" t="s">
        <v>495</v>
      </c>
      <c r="C194" s="96">
        <v>554.23</v>
      </c>
    </row>
    <row r="195" spans="1:3" ht="15.75" thickBot="1" x14ac:dyDescent="0.3">
      <c r="A195" s="94" t="s">
        <v>496</v>
      </c>
      <c r="B195" s="95" t="s">
        <v>497</v>
      </c>
      <c r="C195" s="96">
        <v>50</v>
      </c>
    </row>
    <row r="196" spans="1:3" ht="15.75" thickBot="1" x14ac:dyDescent="0.3">
      <c r="A196" s="94" t="s">
        <v>363</v>
      </c>
      <c r="B196" s="95" t="s">
        <v>364</v>
      </c>
      <c r="C196" s="96">
        <v>50</v>
      </c>
    </row>
    <row r="197" spans="1:3" ht="15.75" thickBot="1" x14ac:dyDescent="0.3">
      <c r="A197" s="94" t="s">
        <v>383</v>
      </c>
      <c r="B197" s="95" t="s">
        <v>384</v>
      </c>
      <c r="C197" s="96">
        <v>50</v>
      </c>
    </row>
    <row r="198" spans="1:3" ht="15.75" thickBot="1" x14ac:dyDescent="0.3">
      <c r="A198" s="94" t="s">
        <v>385</v>
      </c>
      <c r="B198" s="95" t="s">
        <v>386</v>
      </c>
      <c r="C198" s="96">
        <v>50</v>
      </c>
    </row>
    <row r="199" spans="1:3" ht="15.75" thickBot="1" x14ac:dyDescent="0.3">
      <c r="A199" s="94" t="s">
        <v>387</v>
      </c>
      <c r="B199" s="95" t="s">
        <v>388</v>
      </c>
      <c r="C199" s="96">
        <v>3</v>
      </c>
    </row>
    <row r="200" spans="1:3" ht="15.75" thickBot="1" x14ac:dyDescent="0.3">
      <c r="A200" s="94" t="s">
        <v>389</v>
      </c>
      <c r="B200" s="95" t="s">
        <v>390</v>
      </c>
      <c r="C200" s="96">
        <v>2</v>
      </c>
    </row>
    <row r="201" spans="1:3" ht="15.75" thickBot="1" x14ac:dyDescent="0.3">
      <c r="A201" s="94" t="s">
        <v>391</v>
      </c>
      <c r="B201" s="95" t="s">
        <v>392</v>
      </c>
      <c r="C201" s="96">
        <v>7</v>
      </c>
    </row>
    <row r="202" spans="1:3" ht="15.75" thickBot="1" x14ac:dyDescent="0.3">
      <c r="A202" s="94" t="s">
        <v>393</v>
      </c>
      <c r="B202" s="95" t="s">
        <v>394</v>
      </c>
      <c r="C202" s="96">
        <v>4</v>
      </c>
    </row>
    <row r="203" spans="1:3" ht="15.75" thickBot="1" x14ac:dyDescent="0.3">
      <c r="A203" s="94" t="s">
        <v>395</v>
      </c>
      <c r="B203" s="95" t="s">
        <v>396</v>
      </c>
      <c r="C203" s="96">
        <v>5</v>
      </c>
    </row>
    <row r="204" spans="1:3" ht="15.75" thickBot="1" x14ac:dyDescent="0.3">
      <c r="A204" s="94" t="s">
        <v>397</v>
      </c>
      <c r="B204" s="95" t="s">
        <v>398</v>
      </c>
      <c r="C204" s="96">
        <v>2</v>
      </c>
    </row>
    <row r="205" spans="1:3" ht="15.75" thickBot="1" x14ac:dyDescent="0.3">
      <c r="A205" s="94" t="s">
        <v>399</v>
      </c>
      <c r="B205" s="95" t="s">
        <v>400</v>
      </c>
      <c r="C205" s="96">
        <v>5</v>
      </c>
    </row>
    <row r="206" spans="1:3" ht="15.75" thickBot="1" x14ac:dyDescent="0.3">
      <c r="A206" s="94" t="s">
        <v>403</v>
      </c>
      <c r="B206" s="95" t="s">
        <v>404</v>
      </c>
      <c r="C206" s="96">
        <v>22</v>
      </c>
    </row>
    <row r="207" spans="1:3" ht="15.75" thickBot="1" x14ac:dyDescent="0.3">
      <c r="A207" s="94" t="s">
        <v>419</v>
      </c>
      <c r="B207" s="95" t="s">
        <v>420</v>
      </c>
      <c r="C207" s="96">
        <v>0</v>
      </c>
    </row>
    <row r="208" spans="1:3" ht="15.75" thickBot="1" x14ac:dyDescent="0.3">
      <c r="A208" s="94" t="s">
        <v>421</v>
      </c>
      <c r="B208" s="95" t="s">
        <v>422</v>
      </c>
      <c r="C208" s="96">
        <v>0</v>
      </c>
    </row>
    <row r="209" spans="1:3" ht="15.75" thickBot="1" x14ac:dyDescent="0.3">
      <c r="A209" s="94" t="s">
        <v>427</v>
      </c>
      <c r="B209" s="95" t="s">
        <v>428</v>
      </c>
      <c r="C209" s="96">
        <v>0</v>
      </c>
    </row>
    <row r="210" spans="1:3" ht="15.75" thickBot="1" x14ac:dyDescent="0.3">
      <c r="A210" s="94" t="s">
        <v>429</v>
      </c>
      <c r="B210" s="95" t="s">
        <v>430</v>
      </c>
      <c r="C210" s="96">
        <v>0</v>
      </c>
    </row>
    <row r="211" spans="1:3" ht="15.75" thickBot="1" x14ac:dyDescent="0.3">
      <c r="A211" s="94" t="s">
        <v>433</v>
      </c>
      <c r="B211" s="95" t="s">
        <v>434</v>
      </c>
      <c r="C211" s="96">
        <v>0</v>
      </c>
    </row>
    <row r="212" spans="1:3" ht="15.75" thickBot="1" x14ac:dyDescent="0.3">
      <c r="A212" s="94" t="s">
        <v>437</v>
      </c>
      <c r="B212" s="95" t="s">
        <v>438</v>
      </c>
      <c r="C212" s="96">
        <v>0</v>
      </c>
    </row>
    <row r="213" spans="1:3" ht="15.75" thickBot="1" x14ac:dyDescent="0.3">
      <c r="A213" s="94" t="s">
        <v>445</v>
      </c>
      <c r="B213" s="95" t="s">
        <v>446</v>
      </c>
      <c r="C213" s="96">
        <v>0</v>
      </c>
    </row>
    <row r="214" spans="1:3" ht="15.75" thickBot="1" x14ac:dyDescent="0.3">
      <c r="A214" s="94" t="s">
        <v>447</v>
      </c>
      <c r="B214" s="95" t="s">
        <v>448</v>
      </c>
      <c r="C214" s="96">
        <v>0</v>
      </c>
    </row>
    <row r="215" spans="1:3" ht="15.75" thickBot="1" x14ac:dyDescent="0.3">
      <c r="A215" s="94" t="s">
        <v>449</v>
      </c>
      <c r="B215" s="95" t="s">
        <v>450</v>
      </c>
      <c r="C215" s="96">
        <v>0</v>
      </c>
    </row>
    <row r="216" spans="1:3" ht="15.75" thickBot="1" x14ac:dyDescent="0.3">
      <c r="A216" s="94" t="s">
        <v>453</v>
      </c>
      <c r="B216" s="95" t="s">
        <v>454</v>
      </c>
      <c r="C216" s="96">
        <v>0</v>
      </c>
    </row>
    <row r="217" spans="1:3" ht="15.75" thickBot="1" x14ac:dyDescent="0.3">
      <c r="A217" s="94" t="s">
        <v>455</v>
      </c>
      <c r="B217" s="95" t="s">
        <v>456</v>
      </c>
      <c r="C217" s="96">
        <v>0</v>
      </c>
    </row>
    <row r="218" spans="1:3" ht="15.75" thickBot="1" x14ac:dyDescent="0.3">
      <c r="A218" s="94" t="s">
        <v>498</v>
      </c>
      <c r="B218" s="95" t="s">
        <v>499</v>
      </c>
      <c r="C218" s="96">
        <v>40</v>
      </c>
    </row>
    <row r="219" spans="1:3" ht="15.75" thickBot="1" x14ac:dyDescent="0.3">
      <c r="A219" s="94" t="s">
        <v>500</v>
      </c>
      <c r="B219" s="95" t="s">
        <v>501</v>
      </c>
      <c r="C219" s="96">
        <v>10</v>
      </c>
    </row>
    <row r="220" spans="1:3" ht="15.75" thickBot="1" x14ac:dyDescent="0.3">
      <c r="A220" s="94" t="s">
        <v>502</v>
      </c>
      <c r="B220" s="95" t="s">
        <v>503</v>
      </c>
      <c r="C220" s="96">
        <v>30</v>
      </c>
    </row>
    <row r="221" spans="1:3" ht="15.75" thickBot="1" x14ac:dyDescent="0.3">
      <c r="A221" s="94" t="s">
        <v>504</v>
      </c>
      <c r="B221" s="95" t="s">
        <v>505</v>
      </c>
      <c r="C221" s="96">
        <v>10</v>
      </c>
    </row>
    <row r="222" spans="1:3" ht="15.75" thickBot="1" x14ac:dyDescent="0.3">
      <c r="A222" s="94" t="s">
        <v>506</v>
      </c>
      <c r="B222" s="95" t="s">
        <v>507</v>
      </c>
      <c r="C222" s="96">
        <v>10</v>
      </c>
    </row>
    <row r="223" spans="1:3" ht="15.75" thickBot="1" x14ac:dyDescent="0.3">
      <c r="A223" s="94" t="s">
        <v>508</v>
      </c>
      <c r="B223" s="95" t="s">
        <v>217</v>
      </c>
      <c r="C223" s="96">
        <v>100</v>
      </c>
    </row>
    <row r="224" spans="1:3" ht="15.75" thickBot="1" x14ac:dyDescent="0.3">
      <c r="A224" s="94" t="s">
        <v>459</v>
      </c>
      <c r="B224" s="95" t="s">
        <v>460</v>
      </c>
      <c r="C224" s="96">
        <v>100</v>
      </c>
    </row>
    <row r="225" spans="1:3" ht="15.75" thickBot="1" x14ac:dyDescent="0.3">
      <c r="A225" s="94" t="s">
        <v>461</v>
      </c>
      <c r="B225" s="95" t="s">
        <v>462</v>
      </c>
      <c r="C225" s="96">
        <v>100</v>
      </c>
    </row>
    <row r="226" spans="1:3" ht="15.75" thickBot="1" x14ac:dyDescent="0.3">
      <c r="A226" s="94" t="s">
        <v>463</v>
      </c>
      <c r="B226" s="95" t="s">
        <v>218</v>
      </c>
      <c r="C226" s="96">
        <v>100</v>
      </c>
    </row>
    <row r="227" spans="1:3" ht="15.75" thickBot="1" x14ac:dyDescent="0.3">
      <c r="A227" s="94" t="s">
        <v>464</v>
      </c>
      <c r="B227" s="95" t="s">
        <v>465</v>
      </c>
      <c r="C227" s="96">
        <v>100</v>
      </c>
    </row>
    <row r="228" spans="1:3" ht="15.75" thickBot="1" x14ac:dyDescent="0.3">
      <c r="A228" s="94" t="s">
        <v>509</v>
      </c>
      <c r="B228" s="95" t="s">
        <v>510</v>
      </c>
      <c r="C228" s="96">
        <v>100</v>
      </c>
    </row>
    <row r="229" spans="1:3" ht="15.75" thickBot="1" x14ac:dyDescent="0.3">
      <c r="A229" s="94" t="s">
        <v>511</v>
      </c>
      <c r="B229" s="95" t="s">
        <v>512</v>
      </c>
      <c r="C229" s="96">
        <v>100</v>
      </c>
    </row>
    <row r="230" spans="1:3" ht="15.75" thickBot="1" x14ac:dyDescent="0.3">
      <c r="A230" s="94" t="s">
        <v>513</v>
      </c>
      <c r="B230" s="95" t="s">
        <v>514</v>
      </c>
      <c r="C230" s="96">
        <v>50.55</v>
      </c>
    </row>
    <row r="231" spans="1:3" ht="15.75" thickBot="1" x14ac:dyDescent="0.3">
      <c r="A231" s="94" t="s">
        <v>363</v>
      </c>
      <c r="B231" s="95" t="s">
        <v>364</v>
      </c>
      <c r="C231" s="96">
        <v>50.55</v>
      </c>
    </row>
    <row r="232" spans="1:3" ht="15.75" thickBot="1" x14ac:dyDescent="0.3">
      <c r="A232" s="94" t="s">
        <v>365</v>
      </c>
      <c r="B232" s="95" t="s">
        <v>366</v>
      </c>
      <c r="C232" s="96">
        <v>20.05</v>
      </c>
    </row>
    <row r="233" spans="1:3" ht="15.75" thickBot="1" x14ac:dyDescent="0.3">
      <c r="A233" s="94" t="s">
        <v>367</v>
      </c>
      <c r="B233" s="95" t="s">
        <v>368</v>
      </c>
      <c r="C233" s="96">
        <v>19.649999999999999</v>
      </c>
    </row>
    <row r="234" spans="1:3" ht="15.75" thickBot="1" x14ac:dyDescent="0.3">
      <c r="A234" s="94" t="s">
        <v>369</v>
      </c>
      <c r="B234" s="95" t="s">
        <v>370</v>
      </c>
      <c r="C234" s="96">
        <v>13</v>
      </c>
    </row>
    <row r="235" spans="1:3" ht="15.75" thickBot="1" x14ac:dyDescent="0.3">
      <c r="A235" s="94" t="s">
        <v>371</v>
      </c>
      <c r="B235" s="95" t="s">
        <v>372</v>
      </c>
      <c r="C235" s="96">
        <v>1.5</v>
      </c>
    </row>
    <row r="236" spans="1:3" ht="15.75" thickBot="1" x14ac:dyDescent="0.3">
      <c r="A236" s="94" t="s">
        <v>375</v>
      </c>
      <c r="B236" s="95" t="s">
        <v>376</v>
      </c>
      <c r="C236" s="96">
        <v>1.1000000000000001</v>
      </c>
    </row>
    <row r="237" spans="1:3" ht="15.75" thickBot="1" x14ac:dyDescent="0.3">
      <c r="A237" s="94" t="s">
        <v>377</v>
      </c>
      <c r="B237" s="95" t="s">
        <v>378</v>
      </c>
      <c r="C237" s="96">
        <v>4.05</v>
      </c>
    </row>
    <row r="238" spans="1:3" ht="15.75" thickBot="1" x14ac:dyDescent="0.3">
      <c r="A238" s="94" t="s">
        <v>379</v>
      </c>
      <c r="B238" s="95" t="s">
        <v>380</v>
      </c>
      <c r="C238" s="96">
        <v>0.4</v>
      </c>
    </row>
    <row r="239" spans="1:3" ht="15.75" thickBot="1" x14ac:dyDescent="0.3">
      <c r="A239" s="94" t="s">
        <v>381</v>
      </c>
      <c r="B239" s="95" t="s">
        <v>382</v>
      </c>
      <c r="C239" s="96">
        <v>0.4</v>
      </c>
    </row>
    <row r="240" spans="1:3" ht="15.75" thickBot="1" x14ac:dyDescent="0.3">
      <c r="A240" s="94" t="s">
        <v>383</v>
      </c>
      <c r="B240" s="95" t="s">
        <v>384</v>
      </c>
      <c r="C240" s="96">
        <v>0.5</v>
      </c>
    </row>
    <row r="241" spans="1:3" ht="15.75" thickBot="1" x14ac:dyDescent="0.3">
      <c r="A241" s="94" t="s">
        <v>385</v>
      </c>
      <c r="B241" s="95" t="s">
        <v>386</v>
      </c>
      <c r="C241" s="96">
        <v>0.5</v>
      </c>
    </row>
    <row r="242" spans="1:3" ht="15.75" thickBot="1" x14ac:dyDescent="0.3">
      <c r="A242" s="94" t="s">
        <v>387</v>
      </c>
      <c r="B242" s="95" t="s">
        <v>388</v>
      </c>
      <c r="C242" s="96">
        <v>0.5</v>
      </c>
    </row>
    <row r="243" spans="1:3" ht="15.75" thickBot="1" x14ac:dyDescent="0.3">
      <c r="A243" s="94" t="s">
        <v>403</v>
      </c>
      <c r="B243" s="95" t="s">
        <v>404</v>
      </c>
      <c r="C243" s="96">
        <v>0</v>
      </c>
    </row>
    <row r="244" spans="1:3" ht="15.75" thickBot="1" x14ac:dyDescent="0.3">
      <c r="A244" s="94" t="s">
        <v>453</v>
      </c>
      <c r="B244" s="95" t="s">
        <v>454</v>
      </c>
      <c r="C244" s="96">
        <v>30</v>
      </c>
    </row>
    <row r="245" spans="1:3" ht="15.75" thickBot="1" x14ac:dyDescent="0.3">
      <c r="A245" s="94" t="s">
        <v>457</v>
      </c>
      <c r="B245" s="95" t="s">
        <v>458</v>
      </c>
      <c r="C245" s="96">
        <v>30</v>
      </c>
    </row>
    <row r="246" spans="1:3" ht="15.75" thickBot="1" x14ac:dyDescent="0.3">
      <c r="A246" s="94" t="s">
        <v>515</v>
      </c>
      <c r="B246" s="95" t="s">
        <v>516</v>
      </c>
      <c r="C246" s="96">
        <v>20.55</v>
      </c>
    </row>
    <row r="247" spans="1:3" ht="15.75" thickBot="1" x14ac:dyDescent="0.3">
      <c r="A247" s="94" t="s">
        <v>517</v>
      </c>
      <c r="B247" s="95" t="s">
        <v>518</v>
      </c>
      <c r="C247" s="96">
        <v>20.55</v>
      </c>
    </row>
    <row r="248" spans="1:3" ht="15.75" thickBot="1" x14ac:dyDescent="0.3">
      <c r="A248" s="94" t="s">
        <v>519</v>
      </c>
      <c r="B248" s="95" t="s">
        <v>520</v>
      </c>
      <c r="C248" s="96">
        <v>30</v>
      </c>
    </row>
    <row r="249" spans="1:3" ht="15.75" thickBot="1" x14ac:dyDescent="0.3">
      <c r="A249" s="94" t="s">
        <v>521</v>
      </c>
      <c r="B249" s="95" t="s">
        <v>522</v>
      </c>
      <c r="C249" s="96">
        <v>353.68</v>
      </c>
    </row>
    <row r="250" spans="1:3" ht="15.75" thickBot="1" x14ac:dyDescent="0.3">
      <c r="A250" s="94" t="s">
        <v>363</v>
      </c>
      <c r="B250" s="95" t="s">
        <v>364</v>
      </c>
      <c r="C250" s="96">
        <v>353.68</v>
      </c>
    </row>
    <row r="251" spans="1:3" ht="15.75" thickBot="1" x14ac:dyDescent="0.3">
      <c r="A251" s="94" t="s">
        <v>365</v>
      </c>
      <c r="B251" s="95" t="s">
        <v>366</v>
      </c>
      <c r="C251" s="96">
        <v>193.3</v>
      </c>
    </row>
    <row r="252" spans="1:3" ht="15.75" thickBot="1" x14ac:dyDescent="0.3">
      <c r="A252" s="94" t="s">
        <v>367</v>
      </c>
      <c r="B252" s="95" t="s">
        <v>368</v>
      </c>
      <c r="C252" s="96">
        <v>189.7</v>
      </c>
    </row>
    <row r="253" spans="1:3" ht="15.75" thickBot="1" x14ac:dyDescent="0.3">
      <c r="A253" s="94" t="s">
        <v>369</v>
      </c>
      <c r="B253" s="95" t="s">
        <v>370</v>
      </c>
      <c r="C253" s="96">
        <v>142.69999999999999</v>
      </c>
    </row>
    <row r="254" spans="1:3" ht="15.75" thickBot="1" x14ac:dyDescent="0.3">
      <c r="A254" s="94" t="s">
        <v>375</v>
      </c>
      <c r="B254" s="95" t="s">
        <v>376</v>
      </c>
      <c r="C254" s="96">
        <v>16</v>
      </c>
    </row>
    <row r="255" spans="1:3" ht="15.75" thickBot="1" x14ac:dyDescent="0.3">
      <c r="A255" s="94" t="s">
        <v>377</v>
      </c>
      <c r="B255" s="95" t="s">
        <v>378</v>
      </c>
      <c r="C255" s="96">
        <v>31</v>
      </c>
    </row>
    <row r="256" spans="1:3" ht="15.75" thickBot="1" x14ac:dyDescent="0.3">
      <c r="A256" s="94" t="s">
        <v>379</v>
      </c>
      <c r="B256" s="95" t="s">
        <v>380</v>
      </c>
      <c r="C256" s="96">
        <v>3.6</v>
      </c>
    </row>
    <row r="257" spans="1:3" ht="15.75" thickBot="1" x14ac:dyDescent="0.3">
      <c r="A257" s="94" t="s">
        <v>381</v>
      </c>
      <c r="B257" s="95" t="s">
        <v>382</v>
      </c>
      <c r="C257" s="96">
        <v>3.6</v>
      </c>
    </row>
    <row r="258" spans="1:3" ht="15.75" thickBot="1" x14ac:dyDescent="0.3">
      <c r="A258" s="94" t="s">
        <v>445</v>
      </c>
      <c r="B258" s="95" t="s">
        <v>446</v>
      </c>
      <c r="C258" s="96">
        <v>160.38</v>
      </c>
    </row>
    <row r="259" spans="1:3" ht="15.75" thickBot="1" x14ac:dyDescent="0.3">
      <c r="A259" s="94" t="s">
        <v>447</v>
      </c>
      <c r="B259" s="95" t="s">
        <v>448</v>
      </c>
      <c r="C259" s="96">
        <v>160.38</v>
      </c>
    </row>
    <row r="260" spans="1:3" ht="15.75" thickBot="1" x14ac:dyDescent="0.3">
      <c r="A260" s="94" t="s">
        <v>449</v>
      </c>
      <c r="B260" s="95" t="s">
        <v>450</v>
      </c>
      <c r="C260" s="96">
        <v>160.38</v>
      </c>
    </row>
    <row r="261" spans="1:3" ht="15.75" thickBot="1" x14ac:dyDescent="0.3">
      <c r="A261" s="94" t="s">
        <v>451</v>
      </c>
      <c r="B261" s="95" t="s">
        <v>452</v>
      </c>
      <c r="C261" s="96">
        <v>0</v>
      </c>
    </row>
    <row r="262" spans="1:3" ht="15.75" thickBot="1" x14ac:dyDescent="0.3">
      <c r="A262" s="94" t="s">
        <v>523</v>
      </c>
      <c r="B262" s="95" t="s">
        <v>524</v>
      </c>
      <c r="C262" s="96">
        <v>328.68</v>
      </c>
    </row>
    <row r="263" spans="1:3" ht="15.75" thickBot="1" x14ac:dyDescent="0.3">
      <c r="A263" s="94" t="s">
        <v>525</v>
      </c>
      <c r="B263" s="95" t="s">
        <v>526</v>
      </c>
      <c r="C263" s="96">
        <v>328.68</v>
      </c>
    </row>
    <row r="264" spans="1:3" ht="15.75" thickBot="1" x14ac:dyDescent="0.3">
      <c r="A264" s="94" t="s">
        <v>527</v>
      </c>
      <c r="B264" s="95" t="s">
        <v>528</v>
      </c>
      <c r="C264" s="96">
        <v>25</v>
      </c>
    </row>
    <row r="265" spans="1:3" ht="15.75" thickBot="1" x14ac:dyDescent="0.3">
      <c r="A265" s="94" t="s">
        <v>529</v>
      </c>
      <c r="B265" s="95" t="s">
        <v>530</v>
      </c>
      <c r="C265" s="96">
        <v>25</v>
      </c>
    </row>
    <row r="266" spans="1:3" ht="23.25" thickBot="1" x14ac:dyDescent="0.3">
      <c r="A266" s="94" t="s">
        <v>531</v>
      </c>
      <c r="B266" s="95" t="s">
        <v>532</v>
      </c>
      <c r="C266" s="96">
        <v>211.2</v>
      </c>
    </row>
    <row r="267" spans="1:3" ht="15.75" thickBot="1" x14ac:dyDescent="0.3">
      <c r="A267" s="94" t="s">
        <v>533</v>
      </c>
      <c r="B267" s="95" t="s">
        <v>534</v>
      </c>
      <c r="C267" s="96">
        <v>159.19999999999999</v>
      </c>
    </row>
    <row r="268" spans="1:3" ht="15.75" thickBot="1" x14ac:dyDescent="0.3">
      <c r="A268" s="94" t="s">
        <v>363</v>
      </c>
      <c r="B268" s="95" t="s">
        <v>364</v>
      </c>
      <c r="C268" s="96">
        <v>104.2</v>
      </c>
    </row>
    <row r="269" spans="1:3" ht="15.75" thickBot="1" x14ac:dyDescent="0.3">
      <c r="A269" s="94" t="s">
        <v>365</v>
      </c>
      <c r="B269" s="95" t="s">
        <v>366</v>
      </c>
      <c r="C269" s="96">
        <v>36.200000000000003</v>
      </c>
    </row>
    <row r="270" spans="1:3" ht="15.75" thickBot="1" x14ac:dyDescent="0.3">
      <c r="A270" s="94" t="s">
        <v>367</v>
      </c>
      <c r="B270" s="95" t="s">
        <v>368</v>
      </c>
      <c r="C270" s="96">
        <v>35.5</v>
      </c>
    </row>
    <row r="271" spans="1:3" ht="15.75" thickBot="1" x14ac:dyDescent="0.3">
      <c r="A271" s="94" t="s">
        <v>369</v>
      </c>
      <c r="B271" s="95" t="s">
        <v>370</v>
      </c>
      <c r="C271" s="96">
        <v>25</v>
      </c>
    </row>
    <row r="272" spans="1:3" ht="15.75" thickBot="1" x14ac:dyDescent="0.3">
      <c r="A272" s="94" t="s">
        <v>371</v>
      </c>
      <c r="B272" s="95" t="s">
        <v>372</v>
      </c>
      <c r="C272" s="96">
        <v>3</v>
      </c>
    </row>
    <row r="273" spans="1:3" ht="15.75" thickBot="1" x14ac:dyDescent="0.3">
      <c r="A273" s="94" t="s">
        <v>375</v>
      </c>
      <c r="B273" s="95" t="s">
        <v>376</v>
      </c>
      <c r="C273" s="96">
        <v>2.5</v>
      </c>
    </row>
    <row r="274" spans="1:3" ht="15.75" thickBot="1" x14ac:dyDescent="0.3">
      <c r="A274" s="94" t="s">
        <v>377</v>
      </c>
      <c r="B274" s="95" t="s">
        <v>378</v>
      </c>
      <c r="C274" s="96">
        <v>5</v>
      </c>
    </row>
    <row r="275" spans="1:3" ht="15.75" thickBot="1" x14ac:dyDescent="0.3">
      <c r="A275" s="94" t="s">
        <v>379</v>
      </c>
      <c r="B275" s="95" t="s">
        <v>380</v>
      </c>
      <c r="C275" s="96">
        <v>0.7</v>
      </c>
    </row>
    <row r="276" spans="1:3" ht="15.75" thickBot="1" x14ac:dyDescent="0.3">
      <c r="A276" s="94" t="s">
        <v>381</v>
      </c>
      <c r="B276" s="95" t="s">
        <v>382</v>
      </c>
      <c r="C276" s="96">
        <v>0.7</v>
      </c>
    </row>
    <row r="277" spans="1:3" ht="15.75" thickBot="1" x14ac:dyDescent="0.3">
      <c r="A277" s="94" t="s">
        <v>383</v>
      </c>
      <c r="B277" s="95" t="s">
        <v>384</v>
      </c>
      <c r="C277" s="96">
        <v>68</v>
      </c>
    </row>
    <row r="278" spans="1:3" ht="15.75" thickBot="1" x14ac:dyDescent="0.3">
      <c r="A278" s="94" t="s">
        <v>385</v>
      </c>
      <c r="B278" s="95" t="s">
        <v>386</v>
      </c>
      <c r="C278" s="96">
        <v>68</v>
      </c>
    </row>
    <row r="279" spans="1:3" ht="15.75" thickBot="1" x14ac:dyDescent="0.3">
      <c r="A279" s="94" t="s">
        <v>391</v>
      </c>
      <c r="B279" s="95" t="s">
        <v>392</v>
      </c>
      <c r="C279" s="96">
        <v>48</v>
      </c>
    </row>
    <row r="280" spans="1:3" ht="15.75" thickBot="1" x14ac:dyDescent="0.3">
      <c r="A280" s="94" t="s">
        <v>403</v>
      </c>
      <c r="B280" s="95" t="s">
        <v>404</v>
      </c>
      <c r="C280" s="96">
        <v>20</v>
      </c>
    </row>
    <row r="281" spans="1:3" ht="15.75" thickBot="1" x14ac:dyDescent="0.3">
      <c r="A281" s="94" t="s">
        <v>431</v>
      </c>
      <c r="B281" s="95" t="s">
        <v>432</v>
      </c>
      <c r="C281" s="96">
        <v>0</v>
      </c>
    </row>
    <row r="282" spans="1:3" ht="15.75" thickBot="1" x14ac:dyDescent="0.3">
      <c r="A282" s="94" t="s">
        <v>459</v>
      </c>
      <c r="B282" s="95" t="s">
        <v>460</v>
      </c>
      <c r="C282" s="96">
        <v>55</v>
      </c>
    </row>
    <row r="283" spans="1:3" ht="15.75" thickBot="1" x14ac:dyDescent="0.3">
      <c r="A283" s="94" t="s">
        <v>461</v>
      </c>
      <c r="B283" s="95" t="s">
        <v>462</v>
      </c>
      <c r="C283" s="96">
        <v>55</v>
      </c>
    </row>
    <row r="284" spans="1:3" ht="15.75" thickBot="1" x14ac:dyDescent="0.3">
      <c r="A284" s="94" t="s">
        <v>463</v>
      </c>
      <c r="B284" s="95" t="s">
        <v>218</v>
      </c>
      <c r="C284" s="96">
        <v>55</v>
      </c>
    </row>
    <row r="285" spans="1:3" ht="15.75" thickBot="1" x14ac:dyDescent="0.3">
      <c r="A285" s="94" t="s">
        <v>468</v>
      </c>
      <c r="B285" s="95" t="s">
        <v>469</v>
      </c>
      <c r="C285" s="96">
        <v>55</v>
      </c>
    </row>
    <row r="286" spans="1:3" ht="15.75" thickBot="1" x14ac:dyDescent="0.3">
      <c r="A286" s="94" t="s">
        <v>535</v>
      </c>
      <c r="B286" s="95" t="s">
        <v>536</v>
      </c>
      <c r="C286" s="96">
        <v>90.2</v>
      </c>
    </row>
    <row r="287" spans="1:3" ht="15.75" thickBot="1" x14ac:dyDescent="0.3">
      <c r="A287" s="94" t="s">
        <v>537</v>
      </c>
      <c r="B287" s="95" t="s">
        <v>538</v>
      </c>
      <c r="C287" s="96">
        <v>90.2</v>
      </c>
    </row>
    <row r="288" spans="1:3" ht="15.75" thickBot="1" x14ac:dyDescent="0.3">
      <c r="A288" s="94" t="s">
        <v>539</v>
      </c>
      <c r="B288" s="95" t="s">
        <v>540</v>
      </c>
      <c r="C288" s="96">
        <v>14</v>
      </c>
    </row>
    <row r="289" spans="1:3" ht="15.75" thickBot="1" x14ac:dyDescent="0.3">
      <c r="A289" s="94" t="s">
        <v>541</v>
      </c>
      <c r="B289" s="95" t="s">
        <v>542</v>
      </c>
      <c r="C289" s="96">
        <v>30</v>
      </c>
    </row>
    <row r="290" spans="1:3" ht="23.25" thickBot="1" x14ac:dyDescent="0.3">
      <c r="A290" s="94" t="s">
        <v>543</v>
      </c>
      <c r="B290" s="95" t="s">
        <v>544</v>
      </c>
      <c r="C290" s="96">
        <v>25</v>
      </c>
    </row>
    <row r="291" spans="1:3" ht="15.75" thickBot="1" x14ac:dyDescent="0.3">
      <c r="A291" s="94" t="s">
        <v>545</v>
      </c>
      <c r="B291" s="95" t="s">
        <v>546</v>
      </c>
      <c r="C291" s="96">
        <v>52</v>
      </c>
    </row>
    <row r="292" spans="1:3" ht="15.75" thickBot="1" x14ac:dyDescent="0.3">
      <c r="A292" s="94" t="s">
        <v>363</v>
      </c>
      <c r="B292" s="95" t="s">
        <v>364</v>
      </c>
      <c r="C292" s="96">
        <v>52</v>
      </c>
    </row>
    <row r="293" spans="1:3" ht="15.75" thickBot="1" x14ac:dyDescent="0.3">
      <c r="A293" s="94" t="s">
        <v>383</v>
      </c>
      <c r="B293" s="95" t="s">
        <v>384</v>
      </c>
      <c r="C293" s="96">
        <v>52</v>
      </c>
    </row>
    <row r="294" spans="1:3" ht="15.75" thickBot="1" x14ac:dyDescent="0.3">
      <c r="A294" s="94" t="s">
        <v>385</v>
      </c>
      <c r="B294" s="95" t="s">
        <v>386</v>
      </c>
      <c r="C294" s="96">
        <v>50</v>
      </c>
    </row>
    <row r="295" spans="1:3" ht="15.75" thickBot="1" x14ac:dyDescent="0.3">
      <c r="A295" s="94" t="s">
        <v>393</v>
      </c>
      <c r="B295" s="95" t="s">
        <v>394</v>
      </c>
      <c r="C295" s="96">
        <v>50</v>
      </c>
    </row>
    <row r="296" spans="1:3" ht="15.75" thickBot="1" x14ac:dyDescent="0.3">
      <c r="A296" s="94" t="s">
        <v>433</v>
      </c>
      <c r="B296" s="95" t="s">
        <v>434</v>
      </c>
      <c r="C296" s="96">
        <v>2</v>
      </c>
    </row>
    <row r="297" spans="1:3" ht="15.75" thickBot="1" x14ac:dyDescent="0.3">
      <c r="A297" s="94" t="s">
        <v>437</v>
      </c>
      <c r="B297" s="95" t="s">
        <v>438</v>
      </c>
      <c r="C297" s="96">
        <v>2</v>
      </c>
    </row>
    <row r="298" spans="1:3" ht="15.75" thickBot="1" x14ac:dyDescent="0.3">
      <c r="A298" s="94" t="s">
        <v>547</v>
      </c>
      <c r="B298" s="95" t="s">
        <v>548</v>
      </c>
      <c r="C298" s="96">
        <v>52</v>
      </c>
    </row>
    <row r="299" spans="1:3" ht="15.75" thickBot="1" x14ac:dyDescent="0.3">
      <c r="A299" s="94" t="s">
        <v>549</v>
      </c>
      <c r="B299" s="95" t="s">
        <v>550</v>
      </c>
      <c r="C299" s="96">
        <v>52</v>
      </c>
    </row>
    <row r="300" spans="1:3" ht="15.75" thickBot="1" x14ac:dyDescent="0.3">
      <c r="A300" s="94" t="s">
        <v>551</v>
      </c>
      <c r="B300" s="95" t="s">
        <v>552</v>
      </c>
      <c r="C300" s="96">
        <v>34.25</v>
      </c>
    </row>
    <row r="301" spans="1:3" ht="15.75" thickBot="1" x14ac:dyDescent="0.3">
      <c r="A301" s="94" t="s">
        <v>553</v>
      </c>
      <c r="B301" s="95" t="s">
        <v>554</v>
      </c>
      <c r="C301" s="96">
        <v>34.25</v>
      </c>
    </row>
    <row r="302" spans="1:3" ht="15.75" thickBot="1" x14ac:dyDescent="0.3">
      <c r="A302" s="94" t="s">
        <v>363</v>
      </c>
      <c r="B302" s="95" t="s">
        <v>364</v>
      </c>
      <c r="C302" s="96">
        <v>34.25</v>
      </c>
    </row>
    <row r="303" spans="1:3" ht="15.75" thickBot="1" x14ac:dyDescent="0.3">
      <c r="A303" s="94" t="s">
        <v>383</v>
      </c>
      <c r="B303" s="95" t="s">
        <v>384</v>
      </c>
      <c r="C303" s="96">
        <v>34.25</v>
      </c>
    </row>
    <row r="304" spans="1:3" ht="15.75" thickBot="1" x14ac:dyDescent="0.3">
      <c r="A304" s="94" t="s">
        <v>385</v>
      </c>
      <c r="B304" s="95" t="s">
        <v>386</v>
      </c>
      <c r="C304" s="96">
        <v>34.25</v>
      </c>
    </row>
    <row r="305" spans="1:3" ht="15.75" thickBot="1" x14ac:dyDescent="0.3">
      <c r="A305" s="94" t="s">
        <v>403</v>
      </c>
      <c r="B305" s="95" t="s">
        <v>404</v>
      </c>
      <c r="C305" s="96">
        <v>34.25</v>
      </c>
    </row>
    <row r="306" spans="1:3" ht="15.75" thickBot="1" x14ac:dyDescent="0.3">
      <c r="A306" s="94" t="s">
        <v>459</v>
      </c>
      <c r="B306" s="95" t="s">
        <v>460</v>
      </c>
      <c r="C306" s="96">
        <v>0</v>
      </c>
    </row>
    <row r="307" spans="1:3" ht="15.75" thickBot="1" x14ac:dyDescent="0.3">
      <c r="A307" s="94" t="s">
        <v>461</v>
      </c>
      <c r="B307" s="95" t="s">
        <v>462</v>
      </c>
      <c r="C307" s="96">
        <v>0</v>
      </c>
    </row>
    <row r="308" spans="1:3" ht="15.75" thickBot="1" x14ac:dyDescent="0.3">
      <c r="A308" s="94" t="s">
        <v>463</v>
      </c>
      <c r="B308" s="95" t="s">
        <v>218</v>
      </c>
      <c r="C308" s="96">
        <v>0</v>
      </c>
    </row>
    <row r="309" spans="1:3" ht="15.75" thickBot="1" x14ac:dyDescent="0.3">
      <c r="A309" s="94" t="s">
        <v>464</v>
      </c>
      <c r="B309" s="95" t="s">
        <v>465</v>
      </c>
      <c r="C309" s="96">
        <v>0</v>
      </c>
    </row>
    <row r="310" spans="1:3" ht="15.75" thickBot="1" x14ac:dyDescent="0.3">
      <c r="A310" s="94" t="s">
        <v>555</v>
      </c>
      <c r="B310" s="95" t="s">
        <v>556</v>
      </c>
      <c r="C310" s="96">
        <v>34.25</v>
      </c>
    </row>
    <row r="311" spans="1:3" ht="15.75" thickBot="1" x14ac:dyDescent="0.3">
      <c r="A311" s="94" t="s">
        <v>557</v>
      </c>
      <c r="B311" s="95" t="s">
        <v>558</v>
      </c>
      <c r="C311" s="96">
        <v>34.25</v>
      </c>
    </row>
    <row r="312" spans="1:3" ht="15.75" thickBot="1" x14ac:dyDescent="0.3">
      <c r="A312" s="94" t="s">
        <v>559</v>
      </c>
      <c r="B312" s="95" t="s">
        <v>560</v>
      </c>
      <c r="C312" s="96">
        <v>5</v>
      </c>
    </row>
    <row r="313" spans="1:3" ht="15.75" thickBot="1" x14ac:dyDescent="0.3">
      <c r="A313" s="94" t="s">
        <v>561</v>
      </c>
      <c r="B313" s="95" t="s">
        <v>562</v>
      </c>
      <c r="C313" s="96">
        <v>0</v>
      </c>
    </row>
    <row r="314" spans="1:3" ht="15.75" thickBot="1" x14ac:dyDescent="0.3">
      <c r="A314" s="94" t="s">
        <v>563</v>
      </c>
      <c r="B314" s="95" t="s">
        <v>564</v>
      </c>
      <c r="C314" s="96">
        <v>5</v>
      </c>
    </row>
    <row r="315" spans="1:3" ht="15.75" thickBot="1" x14ac:dyDescent="0.3">
      <c r="A315" s="94" t="s">
        <v>565</v>
      </c>
      <c r="B315" s="95" t="s">
        <v>566</v>
      </c>
      <c r="C315" s="96">
        <v>0</v>
      </c>
    </row>
    <row r="316" spans="1:3" ht="15.75" thickBot="1" x14ac:dyDescent="0.3">
      <c r="A316" s="94" t="s">
        <v>567</v>
      </c>
      <c r="B316" s="95" t="s">
        <v>568</v>
      </c>
      <c r="C316" s="96">
        <v>5</v>
      </c>
    </row>
    <row r="317" spans="1:3" ht="15.75" thickBot="1" x14ac:dyDescent="0.3">
      <c r="A317" s="94" t="s">
        <v>569</v>
      </c>
      <c r="B317" s="95" t="s">
        <v>570</v>
      </c>
      <c r="C317" s="96">
        <v>0</v>
      </c>
    </row>
    <row r="318" spans="1:3" ht="15.75" thickBot="1" x14ac:dyDescent="0.3">
      <c r="A318" s="94" t="s">
        <v>571</v>
      </c>
      <c r="B318" s="95" t="s">
        <v>572</v>
      </c>
      <c r="C318" s="96">
        <v>0</v>
      </c>
    </row>
    <row r="319" spans="1:3" ht="15.75" thickBot="1" x14ac:dyDescent="0.3">
      <c r="A319" s="94" t="s">
        <v>573</v>
      </c>
      <c r="B319" s="95" t="s">
        <v>574</v>
      </c>
      <c r="C319" s="96">
        <v>0</v>
      </c>
    </row>
    <row r="320" spans="1:3" ht="15.75" thickBot="1" x14ac:dyDescent="0.3">
      <c r="A320" s="94"/>
      <c r="B320" s="95"/>
      <c r="C320" s="96"/>
    </row>
    <row r="321" spans="1:3" ht="15.75" thickBot="1" x14ac:dyDescent="0.3">
      <c r="A321" s="94"/>
      <c r="B321" s="95" t="s">
        <v>575</v>
      </c>
      <c r="C321" s="96"/>
    </row>
    <row r="322" spans="1:3" ht="15.75" thickBot="1" x14ac:dyDescent="0.3">
      <c r="A322" s="94" t="s">
        <v>255</v>
      </c>
      <c r="B322" s="95" t="s">
        <v>256</v>
      </c>
      <c r="C322" s="96">
        <v>1215.5999999999999</v>
      </c>
    </row>
    <row r="323" spans="1:3" ht="15.75" thickBot="1" x14ac:dyDescent="0.3">
      <c r="A323" s="94" t="s">
        <v>257</v>
      </c>
      <c r="B323" s="95" t="s">
        <v>258</v>
      </c>
      <c r="C323" s="96">
        <v>439.4</v>
      </c>
    </row>
    <row r="324" spans="1:3" ht="15.75" thickBot="1" x14ac:dyDescent="0.3">
      <c r="A324" s="94" t="s">
        <v>259</v>
      </c>
      <c r="B324" s="95" t="s">
        <v>260</v>
      </c>
      <c r="C324" s="96">
        <v>1213.4000000000001</v>
      </c>
    </row>
    <row r="325" spans="1:3" ht="15.75" thickBot="1" x14ac:dyDescent="0.3">
      <c r="A325" s="94" t="s">
        <v>261</v>
      </c>
      <c r="B325" s="95" t="s">
        <v>262</v>
      </c>
      <c r="C325" s="96">
        <v>1264.7</v>
      </c>
    </row>
    <row r="326" spans="1:3" ht="23.25" thickBot="1" x14ac:dyDescent="0.3">
      <c r="A326" s="94" t="s">
        <v>263</v>
      </c>
      <c r="B326" s="95" t="s">
        <v>264</v>
      </c>
      <c r="C326" s="96">
        <v>241</v>
      </c>
    </row>
    <row r="327" spans="1:3" ht="23.25" thickBot="1" x14ac:dyDescent="0.3">
      <c r="A327" s="94" t="s">
        <v>265</v>
      </c>
      <c r="B327" s="95" t="s">
        <v>266</v>
      </c>
      <c r="C327" s="96">
        <v>241</v>
      </c>
    </row>
    <row r="328" spans="1:3" ht="15.75" thickBot="1" x14ac:dyDescent="0.3">
      <c r="A328" s="94" t="s">
        <v>267</v>
      </c>
      <c r="B328" s="95" t="s">
        <v>268</v>
      </c>
      <c r="C328" s="96">
        <v>241</v>
      </c>
    </row>
    <row r="329" spans="1:3" ht="15.75" thickBot="1" x14ac:dyDescent="0.3">
      <c r="A329" s="94" t="s">
        <v>269</v>
      </c>
      <c r="B329" s="95" t="s">
        <v>90</v>
      </c>
      <c r="C329" s="96">
        <v>51.25</v>
      </c>
    </row>
    <row r="330" spans="1:3" ht="23.25" thickBot="1" x14ac:dyDescent="0.3">
      <c r="A330" s="94" t="s">
        <v>270</v>
      </c>
      <c r="B330" s="95" t="s">
        <v>271</v>
      </c>
      <c r="C330" s="96">
        <v>114.75</v>
      </c>
    </row>
    <row r="331" spans="1:3" ht="23.25" thickBot="1" x14ac:dyDescent="0.3">
      <c r="A331" s="94" t="s">
        <v>272</v>
      </c>
      <c r="B331" s="95" t="s">
        <v>233</v>
      </c>
      <c r="C331" s="96">
        <v>75</v>
      </c>
    </row>
    <row r="332" spans="1:3" ht="15.75" thickBot="1" x14ac:dyDescent="0.3">
      <c r="A332" s="94" t="s">
        <v>273</v>
      </c>
      <c r="B332" s="95" t="s">
        <v>274</v>
      </c>
      <c r="C332" s="96">
        <v>57.7</v>
      </c>
    </row>
    <row r="333" spans="1:3" ht="15.75" thickBot="1" x14ac:dyDescent="0.3">
      <c r="A333" s="94" t="s">
        <v>275</v>
      </c>
      <c r="B333" s="95" t="s">
        <v>276</v>
      </c>
      <c r="C333" s="96">
        <v>57.7</v>
      </c>
    </row>
    <row r="334" spans="1:3" ht="15.75" thickBot="1" x14ac:dyDescent="0.3">
      <c r="A334" s="94" t="s">
        <v>277</v>
      </c>
      <c r="B334" s="95" t="s">
        <v>278</v>
      </c>
      <c r="C334" s="96">
        <v>17.2</v>
      </c>
    </row>
    <row r="335" spans="1:3" ht="15.75" thickBot="1" x14ac:dyDescent="0.3">
      <c r="A335" s="94" t="s">
        <v>279</v>
      </c>
      <c r="B335" s="95" t="s">
        <v>93</v>
      </c>
      <c r="C335" s="96">
        <v>13.7</v>
      </c>
    </row>
    <row r="336" spans="1:3" ht="15.75" thickBot="1" x14ac:dyDescent="0.3">
      <c r="A336" s="94" t="s">
        <v>280</v>
      </c>
      <c r="B336" s="95" t="s">
        <v>281</v>
      </c>
      <c r="C336" s="96">
        <v>3.5</v>
      </c>
    </row>
    <row r="337" spans="1:3" ht="15.75" thickBot="1" x14ac:dyDescent="0.3">
      <c r="A337" s="94" t="s">
        <v>282</v>
      </c>
      <c r="B337" s="95" t="s">
        <v>283</v>
      </c>
      <c r="C337" s="96">
        <v>40.5</v>
      </c>
    </row>
    <row r="338" spans="1:3" ht="15.75" thickBot="1" x14ac:dyDescent="0.3">
      <c r="A338" s="94" t="s">
        <v>284</v>
      </c>
      <c r="B338" s="95" t="s">
        <v>285</v>
      </c>
      <c r="C338" s="96">
        <v>20</v>
      </c>
    </row>
    <row r="339" spans="1:3" ht="15.75" thickBot="1" x14ac:dyDescent="0.3">
      <c r="A339" s="94" t="s">
        <v>286</v>
      </c>
      <c r="B339" s="95" t="s">
        <v>287</v>
      </c>
      <c r="C339" s="96">
        <v>0</v>
      </c>
    </row>
    <row r="340" spans="1:3" ht="15.75" thickBot="1" x14ac:dyDescent="0.3">
      <c r="A340" s="94" t="s">
        <v>288</v>
      </c>
      <c r="B340" s="95" t="s">
        <v>289</v>
      </c>
      <c r="C340" s="96">
        <v>20.5</v>
      </c>
    </row>
    <row r="341" spans="1:3" ht="15.75" thickBot="1" x14ac:dyDescent="0.3">
      <c r="A341" s="94" t="s">
        <v>290</v>
      </c>
      <c r="B341" s="95" t="s">
        <v>291</v>
      </c>
      <c r="C341" s="96">
        <v>965</v>
      </c>
    </row>
    <row r="342" spans="1:3" ht="15.75" thickBot="1" x14ac:dyDescent="0.3">
      <c r="A342" s="94" t="s">
        <v>292</v>
      </c>
      <c r="B342" s="95" t="s">
        <v>293</v>
      </c>
      <c r="C342" s="96">
        <v>934</v>
      </c>
    </row>
    <row r="343" spans="1:3" ht="45.75" thickBot="1" x14ac:dyDescent="0.3">
      <c r="A343" s="94" t="s">
        <v>294</v>
      </c>
      <c r="B343" s="95" t="s">
        <v>295</v>
      </c>
      <c r="C343" s="96">
        <v>250</v>
      </c>
    </row>
    <row r="344" spans="1:3" ht="23.25" thickBot="1" x14ac:dyDescent="0.3">
      <c r="A344" s="94" t="s">
        <v>296</v>
      </c>
      <c r="B344" s="95" t="s">
        <v>297</v>
      </c>
      <c r="C344" s="96">
        <v>34</v>
      </c>
    </row>
    <row r="345" spans="1:3" ht="23.25" thickBot="1" x14ac:dyDescent="0.3">
      <c r="A345" s="94" t="s">
        <v>298</v>
      </c>
      <c r="B345" s="95" t="s">
        <v>299</v>
      </c>
      <c r="C345" s="96">
        <v>650</v>
      </c>
    </row>
    <row r="346" spans="1:3" ht="23.25" thickBot="1" x14ac:dyDescent="0.3">
      <c r="A346" s="94" t="s">
        <v>300</v>
      </c>
      <c r="B346" s="95" t="s">
        <v>301</v>
      </c>
      <c r="C346" s="96">
        <v>31</v>
      </c>
    </row>
    <row r="347" spans="1:3" ht="15.75" thickBot="1" x14ac:dyDescent="0.3">
      <c r="A347" s="94" t="s">
        <v>302</v>
      </c>
      <c r="B347" s="95" t="s">
        <v>303</v>
      </c>
      <c r="C347" s="96">
        <v>31</v>
      </c>
    </row>
    <row r="348" spans="1:3" ht="23.25" thickBot="1" x14ac:dyDescent="0.3">
      <c r="A348" s="94" t="s">
        <v>304</v>
      </c>
      <c r="B348" s="95" t="s">
        <v>305</v>
      </c>
      <c r="C348" s="96">
        <v>15</v>
      </c>
    </row>
    <row r="349" spans="1:3" ht="23.25" thickBot="1" x14ac:dyDescent="0.3">
      <c r="A349" s="94" t="s">
        <v>306</v>
      </c>
      <c r="B349" s="95" t="s">
        <v>307</v>
      </c>
      <c r="C349" s="96">
        <v>16</v>
      </c>
    </row>
    <row r="350" spans="1:3" ht="15.75" thickBot="1" x14ac:dyDescent="0.3">
      <c r="A350" s="94" t="s">
        <v>308</v>
      </c>
      <c r="B350" s="95" t="s">
        <v>309</v>
      </c>
      <c r="C350" s="96">
        <v>1</v>
      </c>
    </row>
    <row r="351" spans="1:3" ht="15.75" thickBot="1" x14ac:dyDescent="0.3">
      <c r="A351" s="94" t="s">
        <v>310</v>
      </c>
      <c r="B351" s="95" t="s">
        <v>311</v>
      </c>
      <c r="C351" s="96">
        <v>1</v>
      </c>
    </row>
    <row r="352" spans="1:3" ht="15.75" thickBot="1" x14ac:dyDescent="0.3">
      <c r="A352" s="94" t="s">
        <v>312</v>
      </c>
      <c r="B352" s="95" t="s">
        <v>313</v>
      </c>
      <c r="C352" s="96">
        <v>1</v>
      </c>
    </row>
    <row r="353" spans="1:3" ht="15.75" thickBot="1" x14ac:dyDescent="0.3">
      <c r="A353" s="94" t="s">
        <v>314</v>
      </c>
      <c r="B353" s="95" t="s">
        <v>315</v>
      </c>
      <c r="C353" s="96">
        <v>-51.3</v>
      </c>
    </row>
    <row r="354" spans="1:3" ht="15.75" thickBot="1" x14ac:dyDescent="0.3">
      <c r="A354" s="94" t="s">
        <v>316</v>
      </c>
      <c r="B354" s="95" t="s">
        <v>317</v>
      </c>
      <c r="C354" s="96">
        <v>0</v>
      </c>
    </row>
    <row r="355" spans="1:3" ht="15.75" thickBot="1" x14ac:dyDescent="0.3">
      <c r="A355" s="94" t="s">
        <v>318</v>
      </c>
      <c r="B355" s="95" t="s">
        <v>319</v>
      </c>
      <c r="C355" s="96">
        <v>0</v>
      </c>
    </row>
    <row r="356" spans="1:3" ht="15.75" thickBot="1" x14ac:dyDescent="0.3">
      <c r="A356" s="94" t="s">
        <v>320</v>
      </c>
      <c r="B356" s="95" t="s">
        <v>321</v>
      </c>
      <c r="C356" s="96">
        <v>0</v>
      </c>
    </row>
    <row r="357" spans="1:3" ht="23.25" thickBot="1" x14ac:dyDescent="0.3">
      <c r="A357" s="94" t="s">
        <v>322</v>
      </c>
      <c r="B357" s="95" t="s">
        <v>323</v>
      </c>
      <c r="C357" s="96">
        <v>0</v>
      </c>
    </row>
    <row r="358" spans="1:3" ht="15.75" thickBot="1" x14ac:dyDescent="0.3">
      <c r="A358" s="94" t="s">
        <v>324</v>
      </c>
      <c r="B358" s="95" t="s">
        <v>325</v>
      </c>
      <c r="C358" s="96">
        <v>-51.3</v>
      </c>
    </row>
    <row r="359" spans="1:3" ht="15.75" thickBot="1" x14ac:dyDescent="0.3">
      <c r="A359" s="94" t="s">
        <v>326</v>
      </c>
      <c r="B359" s="95" t="s">
        <v>327</v>
      </c>
      <c r="C359" s="96">
        <v>29.9</v>
      </c>
    </row>
    <row r="360" spans="1:3" ht="23.25" thickBot="1" x14ac:dyDescent="0.3">
      <c r="A360" s="94" t="s">
        <v>328</v>
      </c>
      <c r="B360" s="95" t="s">
        <v>329</v>
      </c>
      <c r="C360" s="96">
        <v>22.4</v>
      </c>
    </row>
    <row r="361" spans="1:3" ht="23.25" thickBot="1" x14ac:dyDescent="0.3">
      <c r="A361" s="94" t="s">
        <v>330</v>
      </c>
      <c r="B361" s="95" t="s">
        <v>331</v>
      </c>
      <c r="C361" s="96">
        <v>22.4</v>
      </c>
    </row>
    <row r="362" spans="1:3" ht="15.75" thickBot="1" x14ac:dyDescent="0.3">
      <c r="A362" s="94" t="s">
        <v>332</v>
      </c>
      <c r="B362" s="95" t="s">
        <v>333</v>
      </c>
      <c r="C362" s="96">
        <v>7.5</v>
      </c>
    </row>
    <row r="363" spans="1:3" ht="15.75" thickBot="1" x14ac:dyDescent="0.3">
      <c r="A363" s="94" t="s">
        <v>334</v>
      </c>
      <c r="B363" s="95" t="s">
        <v>335</v>
      </c>
      <c r="C363" s="96">
        <v>78.8</v>
      </c>
    </row>
    <row r="364" spans="1:3" ht="15.75" thickBot="1" x14ac:dyDescent="0.3">
      <c r="A364" s="94" t="s">
        <v>336</v>
      </c>
      <c r="B364" s="95" t="s">
        <v>337</v>
      </c>
      <c r="C364" s="96">
        <v>78.8</v>
      </c>
    </row>
    <row r="365" spans="1:3" ht="15.75" thickBot="1" x14ac:dyDescent="0.3">
      <c r="A365" s="94" t="s">
        <v>576</v>
      </c>
      <c r="B365" s="95" t="s">
        <v>577</v>
      </c>
      <c r="C365" s="96">
        <v>-160</v>
      </c>
    </row>
    <row r="366" spans="1:3" ht="34.5" thickBot="1" x14ac:dyDescent="0.3">
      <c r="A366" s="94" t="s">
        <v>338</v>
      </c>
      <c r="B366" s="95" t="s">
        <v>339</v>
      </c>
      <c r="C366" s="96">
        <v>-160</v>
      </c>
    </row>
    <row r="367" spans="1:3" ht="15.75" thickBot="1" x14ac:dyDescent="0.3">
      <c r="A367" s="94" t="s">
        <v>342</v>
      </c>
      <c r="B367" s="95" t="s">
        <v>343</v>
      </c>
      <c r="C367" s="96">
        <v>2.2000000000000002</v>
      </c>
    </row>
    <row r="368" spans="1:3" ht="23.25" thickBot="1" x14ac:dyDescent="0.3">
      <c r="A368" s="94" t="s">
        <v>344</v>
      </c>
      <c r="B368" s="95" t="s">
        <v>345</v>
      </c>
      <c r="C368" s="96">
        <v>2.2000000000000002</v>
      </c>
    </row>
    <row r="369" spans="1:3" ht="15.75" thickBot="1" x14ac:dyDescent="0.3">
      <c r="A369" s="94" t="s">
        <v>346</v>
      </c>
      <c r="B369" s="95" t="s">
        <v>347</v>
      </c>
      <c r="C369" s="96">
        <v>2.2000000000000002</v>
      </c>
    </row>
    <row r="370" spans="1:3" ht="15.75" thickBot="1" x14ac:dyDescent="0.3">
      <c r="A370" s="94" t="s">
        <v>348</v>
      </c>
      <c r="B370" s="95" t="s">
        <v>349</v>
      </c>
      <c r="C370" s="96">
        <v>2.2000000000000002</v>
      </c>
    </row>
    <row r="371" spans="1:3" ht="23.25" thickBot="1" x14ac:dyDescent="0.3">
      <c r="A371" s="94" t="s">
        <v>350</v>
      </c>
      <c r="B371" s="95" t="s">
        <v>351</v>
      </c>
      <c r="C371" s="96">
        <v>2.2000000000000002</v>
      </c>
    </row>
    <row r="372" spans="1:3" ht="15.75" thickBot="1" x14ac:dyDescent="0.3">
      <c r="A372" s="94"/>
      <c r="B372" s="95"/>
      <c r="C372" s="96"/>
    </row>
    <row r="373" spans="1:3" ht="15.75" thickBot="1" x14ac:dyDescent="0.3">
      <c r="A373" s="94" t="s">
        <v>362</v>
      </c>
      <c r="B373" s="95" t="s">
        <v>125</v>
      </c>
      <c r="C373" s="96">
        <v>1215.5999999999999</v>
      </c>
    </row>
    <row r="374" spans="1:3" ht="15.75" thickBot="1" x14ac:dyDescent="0.3">
      <c r="A374" s="94" t="s">
        <v>363</v>
      </c>
      <c r="B374" s="95" t="s">
        <v>364</v>
      </c>
      <c r="C374" s="96">
        <v>1231.58</v>
      </c>
    </row>
    <row r="375" spans="1:3" ht="15.75" thickBot="1" x14ac:dyDescent="0.3">
      <c r="A375" s="94" t="s">
        <v>365</v>
      </c>
      <c r="B375" s="95" t="s">
        <v>366</v>
      </c>
      <c r="C375" s="96">
        <v>675.15</v>
      </c>
    </row>
    <row r="376" spans="1:3" ht="15.75" thickBot="1" x14ac:dyDescent="0.3">
      <c r="A376" s="94" t="s">
        <v>367</v>
      </c>
      <c r="B376" s="95" t="s">
        <v>368</v>
      </c>
      <c r="C376" s="96">
        <v>661.45</v>
      </c>
    </row>
    <row r="377" spans="1:3" ht="15.75" thickBot="1" x14ac:dyDescent="0.3">
      <c r="A377" s="94" t="s">
        <v>369</v>
      </c>
      <c r="B377" s="95" t="s">
        <v>370</v>
      </c>
      <c r="C377" s="96">
        <v>486.3</v>
      </c>
    </row>
    <row r="378" spans="1:3" ht="15.75" thickBot="1" x14ac:dyDescent="0.3">
      <c r="A378" s="94" t="s">
        <v>371</v>
      </c>
      <c r="B378" s="95" t="s">
        <v>372</v>
      </c>
      <c r="C378" s="96">
        <v>29.5</v>
      </c>
    </row>
    <row r="379" spans="1:3" ht="15.75" thickBot="1" x14ac:dyDescent="0.3">
      <c r="A379" s="94" t="s">
        <v>373</v>
      </c>
      <c r="B379" s="95" t="s">
        <v>374</v>
      </c>
      <c r="C379" s="96">
        <v>34</v>
      </c>
    </row>
    <row r="380" spans="1:3" ht="15.75" thickBot="1" x14ac:dyDescent="0.3">
      <c r="A380" s="94" t="s">
        <v>375</v>
      </c>
      <c r="B380" s="95" t="s">
        <v>376</v>
      </c>
      <c r="C380" s="96">
        <v>36.6</v>
      </c>
    </row>
    <row r="381" spans="1:3" ht="15.75" thickBot="1" x14ac:dyDescent="0.3">
      <c r="A381" s="94" t="s">
        <v>377</v>
      </c>
      <c r="B381" s="95" t="s">
        <v>378</v>
      </c>
      <c r="C381" s="96">
        <v>75.05</v>
      </c>
    </row>
    <row r="382" spans="1:3" ht="15.75" thickBot="1" x14ac:dyDescent="0.3">
      <c r="A382" s="94" t="s">
        <v>379</v>
      </c>
      <c r="B382" s="95" t="s">
        <v>380</v>
      </c>
      <c r="C382" s="96">
        <v>13.7</v>
      </c>
    </row>
    <row r="383" spans="1:3" ht="15.75" thickBot="1" x14ac:dyDescent="0.3">
      <c r="A383" s="94" t="s">
        <v>381</v>
      </c>
      <c r="B383" s="95" t="s">
        <v>382</v>
      </c>
      <c r="C383" s="96">
        <v>13.7</v>
      </c>
    </row>
    <row r="384" spans="1:3" ht="15.75" thickBot="1" x14ac:dyDescent="0.3">
      <c r="A384" s="94" t="s">
        <v>383</v>
      </c>
      <c r="B384" s="95" t="s">
        <v>384</v>
      </c>
      <c r="C384" s="96">
        <v>361.05</v>
      </c>
    </row>
    <row r="385" spans="1:3" ht="15.75" thickBot="1" x14ac:dyDescent="0.3">
      <c r="A385" s="94" t="s">
        <v>385</v>
      </c>
      <c r="B385" s="95" t="s">
        <v>386</v>
      </c>
      <c r="C385" s="96">
        <v>276.25</v>
      </c>
    </row>
    <row r="386" spans="1:3" ht="15.75" thickBot="1" x14ac:dyDescent="0.3">
      <c r="A386" s="94" t="s">
        <v>387</v>
      </c>
      <c r="B386" s="95" t="s">
        <v>388</v>
      </c>
      <c r="C386" s="96">
        <v>5.5</v>
      </c>
    </row>
    <row r="387" spans="1:3" ht="15.75" thickBot="1" x14ac:dyDescent="0.3">
      <c r="A387" s="94" t="s">
        <v>389</v>
      </c>
      <c r="B387" s="95" t="s">
        <v>390</v>
      </c>
      <c r="C387" s="96">
        <v>2.5</v>
      </c>
    </row>
    <row r="388" spans="1:3" ht="15.75" thickBot="1" x14ac:dyDescent="0.3">
      <c r="A388" s="94" t="s">
        <v>391</v>
      </c>
      <c r="B388" s="95" t="s">
        <v>392</v>
      </c>
      <c r="C388" s="96">
        <v>57</v>
      </c>
    </row>
    <row r="389" spans="1:3" ht="15.75" thickBot="1" x14ac:dyDescent="0.3">
      <c r="A389" s="94" t="s">
        <v>393</v>
      </c>
      <c r="B389" s="95" t="s">
        <v>394</v>
      </c>
      <c r="C389" s="96">
        <v>55</v>
      </c>
    </row>
    <row r="390" spans="1:3" ht="15.75" thickBot="1" x14ac:dyDescent="0.3">
      <c r="A390" s="94" t="s">
        <v>395</v>
      </c>
      <c r="B390" s="95" t="s">
        <v>396</v>
      </c>
      <c r="C390" s="96">
        <v>35</v>
      </c>
    </row>
    <row r="391" spans="1:3" ht="15.75" thickBot="1" x14ac:dyDescent="0.3">
      <c r="A391" s="94" t="s">
        <v>397</v>
      </c>
      <c r="B391" s="95" t="s">
        <v>398</v>
      </c>
      <c r="C391" s="96">
        <v>3</v>
      </c>
    </row>
    <row r="392" spans="1:3" ht="15.75" thickBot="1" x14ac:dyDescent="0.3">
      <c r="A392" s="94" t="s">
        <v>399</v>
      </c>
      <c r="B392" s="95" t="s">
        <v>400</v>
      </c>
      <c r="C392" s="96">
        <v>15</v>
      </c>
    </row>
    <row r="393" spans="1:3" ht="15.75" thickBot="1" x14ac:dyDescent="0.3">
      <c r="A393" s="94" t="s">
        <v>401</v>
      </c>
      <c r="B393" s="95" t="s">
        <v>402</v>
      </c>
      <c r="C393" s="96">
        <v>12</v>
      </c>
    </row>
    <row r="394" spans="1:3" ht="15.75" thickBot="1" x14ac:dyDescent="0.3">
      <c r="A394" s="94" t="s">
        <v>403</v>
      </c>
      <c r="B394" s="95" t="s">
        <v>404</v>
      </c>
      <c r="C394" s="96">
        <v>91.25</v>
      </c>
    </row>
    <row r="395" spans="1:3" ht="15.75" thickBot="1" x14ac:dyDescent="0.3">
      <c r="A395" s="94" t="s">
        <v>405</v>
      </c>
      <c r="B395" s="95" t="s">
        <v>406</v>
      </c>
      <c r="C395" s="96">
        <v>1</v>
      </c>
    </row>
    <row r="396" spans="1:3" ht="15.75" thickBot="1" x14ac:dyDescent="0.3">
      <c r="A396" s="94" t="s">
        <v>407</v>
      </c>
      <c r="B396" s="95" t="s">
        <v>408</v>
      </c>
      <c r="C396" s="96">
        <v>24</v>
      </c>
    </row>
    <row r="397" spans="1:3" ht="15.75" thickBot="1" x14ac:dyDescent="0.3">
      <c r="A397" s="94" t="s">
        <v>409</v>
      </c>
      <c r="B397" s="95" t="s">
        <v>410</v>
      </c>
      <c r="C397" s="96">
        <v>24</v>
      </c>
    </row>
    <row r="398" spans="1:3" ht="15.75" thickBot="1" x14ac:dyDescent="0.3">
      <c r="A398" s="94" t="s">
        <v>411</v>
      </c>
      <c r="B398" s="95" t="s">
        <v>412</v>
      </c>
      <c r="C398" s="96">
        <v>6</v>
      </c>
    </row>
    <row r="399" spans="1:3" ht="15.75" thickBot="1" x14ac:dyDescent="0.3">
      <c r="A399" s="94" t="s">
        <v>413</v>
      </c>
      <c r="B399" s="95" t="s">
        <v>414</v>
      </c>
      <c r="C399" s="96">
        <v>6</v>
      </c>
    </row>
    <row r="400" spans="1:3" ht="15.75" thickBot="1" x14ac:dyDescent="0.3">
      <c r="A400" s="94" t="s">
        <v>415</v>
      </c>
      <c r="B400" s="95" t="s">
        <v>416</v>
      </c>
      <c r="C400" s="96">
        <v>0</v>
      </c>
    </row>
    <row r="401" spans="1:3" ht="15.75" thickBot="1" x14ac:dyDescent="0.3">
      <c r="A401" s="94" t="s">
        <v>417</v>
      </c>
      <c r="B401" s="95" t="s">
        <v>418</v>
      </c>
      <c r="C401" s="96">
        <v>0</v>
      </c>
    </row>
    <row r="402" spans="1:3" ht="15.75" thickBot="1" x14ac:dyDescent="0.3">
      <c r="A402" s="94" t="s">
        <v>419</v>
      </c>
      <c r="B402" s="95" t="s">
        <v>420</v>
      </c>
      <c r="C402" s="96">
        <v>1</v>
      </c>
    </row>
    <row r="403" spans="1:3" ht="15.75" thickBot="1" x14ac:dyDescent="0.3">
      <c r="A403" s="94" t="s">
        <v>421</v>
      </c>
      <c r="B403" s="95" t="s">
        <v>422</v>
      </c>
      <c r="C403" s="96">
        <v>1</v>
      </c>
    </row>
    <row r="404" spans="1:3" ht="15.75" thickBot="1" x14ac:dyDescent="0.3">
      <c r="A404" s="94" t="s">
        <v>423</v>
      </c>
      <c r="B404" s="95" t="s">
        <v>424</v>
      </c>
      <c r="C404" s="96">
        <v>2</v>
      </c>
    </row>
    <row r="405" spans="1:3" ht="15.75" thickBot="1" x14ac:dyDescent="0.3">
      <c r="A405" s="94" t="s">
        <v>425</v>
      </c>
      <c r="B405" s="95" t="s">
        <v>426</v>
      </c>
      <c r="C405" s="96">
        <v>18.8</v>
      </c>
    </row>
    <row r="406" spans="1:3" ht="15.75" thickBot="1" x14ac:dyDescent="0.3">
      <c r="A406" s="94" t="s">
        <v>427</v>
      </c>
      <c r="B406" s="95" t="s">
        <v>428</v>
      </c>
      <c r="C406" s="96">
        <v>0</v>
      </c>
    </row>
    <row r="407" spans="1:3" ht="15.75" thickBot="1" x14ac:dyDescent="0.3">
      <c r="A407" s="94" t="s">
        <v>429</v>
      </c>
      <c r="B407" s="95" t="s">
        <v>430</v>
      </c>
      <c r="C407" s="96">
        <v>0</v>
      </c>
    </row>
    <row r="408" spans="1:3" ht="15.75" thickBot="1" x14ac:dyDescent="0.3">
      <c r="A408" s="94" t="s">
        <v>431</v>
      </c>
      <c r="B408" s="95" t="s">
        <v>432</v>
      </c>
      <c r="C408" s="96">
        <v>0</v>
      </c>
    </row>
    <row r="409" spans="1:3" ht="15.75" thickBot="1" x14ac:dyDescent="0.3">
      <c r="A409" s="94" t="s">
        <v>433</v>
      </c>
      <c r="B409" s="95" t="s">
        <v>434</v>
      </c>
      <c r="C409" s="96">
        <v>32</v>
      </c>
    </row>
    <row r="410" spans="1:3" ht="15.75" thickBot="1" x14ac:dyDescent="0.3">
      <c r="A410" s="94" t="s">
        <v>435</v>
      </c>
      <c r="B410" s="95" t="s">
        <v>436</v>
      </c>
      <c r="C410" s="96">
        <v>8</v>
      </c>
    </row>
    <row r="411" spans="1:3" ht="15.75" thickBot="1" x14ac:dyDescent="0.3">
      <c r="A411" s="94" t="s">
        <v>437</v>
      </c>
      <c r="B411" s="95" t="s">
        <v>438</v>
      </c>
      <c r="C411" s="96">
        <v>24</v>
      </c>
    </row>
    <row r="412" spans="1:3" ht="23.25" thickBot="1" x14ac:dyDescent="0.3">
      <c r="A412" s="94" t="s">
        <v>439</v>
      </c>
      <c r="B412" s="95" t="s">
        <v>440</v>
      </c>
      <c r="C412" s="96">
        <v>5</v>
      </c>
    </row>
    <row r="413" spans="1:3" ht="15.75" thickBot="1" x14ac:dyDescent="0.3">
      <c r="A413" s="94" t="s">
        <v>441</v>
      </c>
      <c r="B413" s="95" t="s">
        <v>442</v>
      </c>
      <c r="C413" s="96">
        <v>5</v>
      </c>
    </row>
    <row r="414" spans="1:3" ht="23.25" thickBot="1" x14ac:dyDescent="0.3">
      <c r="A414" s="94" t="s">
        <v>443</v>
      </c>
      <c r="B414" s="95" t="s">
        <v>444</v>
      </c>
      <c r="C414" s="96">
        <v>5</v>
      </c>
    </row>
    <row r="415" spans="1:3" ht="15.75" thickBot="1" x14ac:dyDescent="0.3">
      <c r="A415" s="94" t="s">
        <v>445</v>
      </c>
      <c r="B415" s="95" t="s">
        <v>446</v>
      </c>
      <c r="C415" s="96">
        <v>160.38</v>
      </c>
    </row>
    <row r="416" spans="1:3" ht="15.75" thickBot="1" x14ac:dyDescent="0.3">
      <c r="A416" s="94" t="s">
        <v>447</v>
      </c>
      <c r="B416" s="95" t="s">
        <v>448</v>
      </c>
      <c r="C416" s="96">
        <v>160.38</v>
      </c>
    </row>
    <row r="417" spans="1:3" ht="15.75" thickBot="1" x14ac:dyDescent="0.3">
      <c r="A417" s="94" t="s">
        <v>449</v>
      </c>
      <c r="B417" s="95" t="s">
        <v>450</v>
      </c>
      <c r="C417" s="96">
        <v>160.38</v>
      </c>
    </row>
    <row r="418" spans="1:3" ht="15.75" thickBot="1" x14ac:dyDescent="0.3">
      <c r="A418" s="94" t="s">
        <v>451</v>
      </c>
      <c r="B418" s="95" t="s">
        <v>452</v>
      </c>
      <c r="C418" s="96">
        <v>0</v>
      </c>
    </row>
    <row r="419" spans="1:3" ht="15.75" thickBot="1" x14ac:dyDescent="0.3">
      <c r="A419" s="94" t="s">
        <v>453</v>
      </c>
      <c r="B419" s="95" t="s">
        <v>454</v>
      </c>
      <c r="C419" s="96">
        <v>30</v>
      </c>
    </row>
    <row r="420" spans="1:3" ht="15.75" thickBot="1" x14ac:dyDescent="0.3">
      <c r="A420" s="94" t="s">
        <v>455</v>
      </c>
      <c r="B420" s="95" t="s">
        <v>456</v>
      </c>
      <c r="C420" s="96">
        <v>0</v>
      </c>
    </row>
    <row r="421" spans="1:3" ht="15.75" thickBot="1" x14ac:dyDescent="0.3">
      <c r="A421" s="94" t="s">
        <v>457</v>
      </c>
      <c r="B421" s="95" t="s">
        <v>458</v>
      </c>
      <c r="C421" s="96">
        <v>30</v>
      </c>
    </row>
    <row r="422" spans="1:3" ht="23.25" thickBot="1" x14ac:dyDescent="0.3">
      <c r="A422" s="94" t="s">
        <v>470</v>
      </c>
      <c r="B422" s="95" t="s">
        <v>471</v>
      </c>
      <c r="C422" s="96">
        <v>-15.98</v>
      </c>
    </row>
    <row r="423" spans="1:3" ht="23.25" thickBot="1" x14ac:dyDescent="0.3">
      <c r="A423" s="94" t="s">
        <v>472</v>
      </c>
      <c r="B423" s="95" t="s">
        <v>473</v>
      </c>
      <c r="C423" s="96">
        <v>-15.98</v>
      </c>
    </row>
    <row r="424" spans="1:3" ht="23.25" thickBot="1" x14ac:dyDescent="0.3">
      <c r="A424" s="94" t="s">
        <v>474</v>
      </c>
      <c r="B424" s="95" t="s">
        <v>475</v>
      </c>
      <c r="C424" s="96">
        <v>-15.98</v>
      </c>
    </row>
    <row r="425" spans="1:3" ht="23.25" thickBot="1" x14ac:dyDescent="0.3">
      <c r="A425" s="94" t="s">
        <v>476</v>
      </c>
      <c r="B425" s="95" t="s">
        <v>477</v>
      </c>
      <c r="C425" s="96">
        <v>-15.98</v>
      </c>
    </row>
    <row r="426" spans="1:3" ht="15.75" thickBot="1" x14ac:dyDescent="0.3">
      <c r="A426" s="94" t="s">
        <v>478</v>
      </c>
      <c r="B426" s="95" t="s">
        <v>479</v>
      </c>
      <c r="C426" s="96">
        <v>528.91999999999996</v>
      </c>
    </row>
    <row r="427" spans="1:3" ht="15.75" thickBot="1" x14ac:dyDescent="0.3">
      <c r="A427" s="94" t="s">
        <v>480</v>
      </c>
      <c r="B427" s="95" t="s">
        <v>481</v>
      </c>
      <c r="C427" s="96">
        <v>523.91999999999996</v>
      </c>
    </row>
    <row r="428" spans="1:3" ht="15.75" thickBot="1" x14ac:dyDescent="0.3">
      <c r="A428" s="94" t="s">
        <v>363</v>
      </c>
      <c r="B428" s="95" t="s">
        <v>364</v>
      </c>
      <c r="C428" s="96">
        <v>539.9</v>
      </c>
    </row>
    <row r="429" spans="1:3" ht="15.75" thickBot="1" x14ac:dyDescent="0.3">
      <c r="A429" s="94" t="s">
        <v>365</v>
      </c>
      <c r="B429" s="95" t="s">
        <v>366</v>
      </c>
      <c r="C429" s="96">
        <v>425.6</v>
      </c>
    </row>
    <row r="430" spans="1:3" ht="15.75" thickBot="1" x14ac:dyDescent="0.3">
      <c r="A430" s="94" t="s">
        <v>367</v>
      </c>
      <c r="B430" s="95" t="s">
        <v>368</v>
      </c>
      <c r="C430" s="96">
        <v>416.6</v>
      </c>
    </row>
    <row r="431" spans="1:3" ht="15.75" thickBot="1" x14ac:dyDescent="0.3">
      <c r="A431" s="94" t="s">
        <v>369</v>
      </c>
      <c r="B431" s="95" t="s">
        <v>370</v>
      </c>
      <c r="C431" s="96">
        <v>305.60000000000002</v>
      </c>
    </row>
    <row r="432" spans="1:3" ht="15.75" thickBot="1" x14ac:dyDescent="0.3">
      <c r="A432" s="94" t="s">
        <v>371</v>
      </c>
      <c r="B432" s="95" t="s">
        <v>372</v>
      </c>
      <c r="C432" s="96">
        <v>25</v>
      </c>
    </row>
    <row r="433" spans="1:3" ht="15.75" thickBot="1" x14ac:dyDescent="0.3">
      <c r="A433" s="94" t="s">
        <v>373</v>
      </c>
      <c r="B433" s="95" t="s">
        <v>374</v>
      </c>
      <c r="C433" s="96">
        <v>34</v>
      </c>
    </row>
    <row r="434" spans="1:3" ht="15.75" thickBot="1" x14ac:dyDescent="0.3">
      <c r="A434" s="94" t="s">
        <v>375</v>
      </c>
      <c r="B434" s="95" t="s">
        <v>376</v>
      </c>
      <c r="C434" s="96">
        <v>17</v>
      </c>
    </row>
    <row r="435" spans="1:3" ht="15.75" thickBot="1" x14ac:dyDescent="0.3">
      <c r="A435" s="94" t="s">
        <v>377</v>
      </c>
      <c r="B435" s="95" t="s">
        <v>378</v>
      </c>
      <c r="C435" s="96">
        <v>35</v>
      </c>
    </row>
    <row r="436" spans="1:3" ht="15.75" thickBot="1" x14ac:dyDescent="0.3">
      <c r="A436" s="94" t="s">
        <v>379</v>
      </c>
      <c r="B436" s="95" t="s">
        <v>380</v>
      </c>
      <c r="C436" s="96">
        <v>9</v>
      </c>
    </row>
    <row r="437" spans="1:3" ht="15.75" thickBot="1" x14ac:dyDescent="0.3">
      <c r="A437" s="94" t="s">
        <v>381</v>
      </c>
      <c r="B437" s="95" t="s">
        <v>382</v>
      </c>
      <c r="C437" s="96">
        <v>9</v>
      </c>
    </row>
    <row r="438" spans="1:3" ht="15.75" thickBot="1" x14ac:dyDescent="0.3">
      <c r="A438" s="94" t="s">
        <v>383</v>
      </c>
      <c r="B438" s="95" t="s">
        <v>384</v>
      </c>
      <c r="C438" s="96">
        <v>114.3</v>
      </c>
    </row>
    <row r="439" spans="1:3" ht="15.75" thickBot="1" x14ac:dyDescent="0.3">
      <c r="A439" s="94" t="s">
        <v>385</v>
      </c>
      <c r="B439" s="95" t="s">
        <v>386</v>
      </c>
      <c r="C439" s="96">
        <v>52.5</v>
      </c>
    </row>
    <row r="440" spans="1:3" ht="15.75" thickBot="1" x14ac:dyDescent="0.3">
      <c r="A440" s="94" t="s">
        <v>387</v>
      </c>
      <c r="B440" s="95" t="s">
        <v>388</v>
      </c>
      <c r="C440" s="96">
        <v>2</v>
      </c>
    </row>
    <row r="441" spans="1:3" ht="15.75" thickBot="1" x14ac:dyDescent="0.3">
      <c r="A441" s="94" t="s">
        <v>389</v>
      </c>
      <c r="B441" s="95" t="s">
        <v>390</v>
      </c>
      <c r="C441" s="96">
        <v>0.5</v>
      </c>
    </row>
    <row r="442" spans="1:3" ht="15.75" thickBot="1" x14ac:dyDescent="0.3">
      <c r="A442" s="94" t="s">
        <v>391</v>
      </c>
      <c r="B442" s="95" t="s">
        <v>392</v>
      </c>
      <c r="C442" s="96">
        <v>2</v>
      </c>
    </row>
    <row r="443" spans="1:3" ht="15.75" thickBot="1" x14ac:dyDescent="0.3">
      <c r="A443" s="94" t="s">
        <v>393</v>
      </c>
      <c r="B443" s="95" t="s">
        <v>394</v>
      </c>
      <c r="C443" s="96">
        <v>1</v>
      </c>
    </row>
    <row r="444" spans="1:3" ht="15.75" thickBot="1" x14ac:dyDescent="0.3">
      <c r="A444" s="94" t="s">
        <v>395</v>
      </c>
      <c r="B444" s="95" t="s">
        <v>396</v>
      </c>
      <c r="C444" s="96">
        <v>20</v>
      </c>
    </row>
    <row r="445" spans="1:3" ht="15.75" thickBot="1" x14ac:dyDescent="0.3">
      <c r="A445" s="94" t="s">
        <v>397</v>
      </c>
      <c r="B445" s="95" t="s">
        <v>398</v>
      </c>
      <c r="C445" s="96">
        <v>1</v>
      </c>
    </row>
    <row r="446" spans="1:3" ht="15.75" thickBot="1" x14ac:dyDescent="0.3">
      <c r="A446" s="94" t="s">
        <v>399</v>
      </c>
      <c r="B446" s="95" t="s">
        <v>400</v>
      </c>
      <c r="C446" s="96">
        <v>4</v>
      </c>
    </row>
    <row r="447" spans="1:3" ht="15.75" thickBot="1" x14ac:dyDescent="0.3">
      <c r="A447" s="94" t="s">
        <v>401</v>
      </c>
      <c r="B447" s="95" t="s">
        <v>402</v>
      </c>
      <c r="C447" s="96">
        <v>12</v>
      </c>
    </row>
    <row r="448" spans="1:3" ht="15.75" thickBot="1" x14ac:dyDescent="0.3">
      <c r="A448" s="94" t="s">
        <v>403</v>
      </c>
      <c r="B448" s="95" t="s">
        <v>404</v>
      </c>
      <c r="C448" s="96">
        <v>10</v>
      </c>
    </row>
    <row r="449" spans="1:3" ht="15.75" thickBot="1" x14ac:dyDescent="0.3">
      <c r="A449" s="94" t="s">
        <v>405</v>
      </c>
      <c r="B449" s="95" t="s">
        <v>406</v>
      </c>
      <c r="C449" s="96">
        <v>1</v>
      </c>
    </row>
    <row r="450" spans="1:3" ht="15.75" thickBot="1" x14ac:dyDescent="0.3">
      <c r="A450" s="94" t="s">
        <v>407</v>
      </c>
      <c r="B450" s="95" t="s">
        <v>408</v>
      </c>
      <c r="C450" s="96">
        <v>12</v>
      </c>
    </row>
    <row r="451" spans="1:3" ht="15.75" thickBot="1" x14ac:dyDescent="0.3">
      <c r="A451" s="94" t="s">
        <v>409</v>
      </c>
      <c r="B451" s="95" t="s">
        <v>410</v>
      </c>
      <c r="C451" s="96">
        <v>12</v>
      </c>
    </row>
    <row r="452" spans="1:3" ht="15.75" thickBot="1" x14ac:dyDescent="0.3">
      <c r="A452" s="94" t="s">
        <v>411</v>
      </c>
      <c r="B452" s="95" t="s">
        <v>412</v>
      </c>
      <c r="C452" s="96">
        <v>3</v>
      </c>
    </row>
    <row r="453" spans="1:3" ht="15.75" thickBot="1" x14ac:dyDescent="0.3">
      <c r="A453" s="94" t="s">
        <v>413</v>
      </c>
      <c r="B453" s="95" t="s">
        <v>414</v>
      </c>
      <c r="C453" s="96">
        <v>3</v>
      </c>
    </row>
    <row r="454" spans="1:3" ht="15.75" thickBot="1" x14ac:dyDescent="0.3">
      <c r="A454" s="94" t="s">
        <v>415</v>
      </c>
      <c r="B454" s="95" t="s">
        <v>416</v>
      </c>
      <c r="C454" s="96">
        <v>0</v>
      </c>
    </row>
    <row r="455" spans="1:3" ht="15.75" thickBot="1" x14ac:dyDescent="0.3">
      <c r="A455" s="94" t="s">
        <v>417</v>
      </c>
      <c r="B455" s="95" t="s">
        <v>418</v>
      </c>
      <c r="C455" s="96">
        <v>0</v>
      </c>
    </row>
    <row r="456" spans="1:3" ht="15.75" thickBot="1" x14ac:dyDescent="0.3">
      <c r="A456" s="94" t="s">
        <v>419</v>
      </c>
      <c r="B456" s="95" t="s">
        <v>420</v>
      </c>
      <c r="C456" s="96">
        <v>1</v>
      </c>
    </row>
    <row r="457" spans="1:3" ht="15.75" thickBot="1" x14ac:dyDescent="0.3">
      <c r="A457" s="94" t="s">
        <v>421</v>
      </c>
      <c r="B457" s="95" t="s">
        <v>422</v>
      </c>
      <c r="C457" s="96">
        <v>1</v>
      </c>
    </row>
    <row r="458" spans="1:3" ht="15.75" thickBot="1" x14ac:dyDescent="0.3">
      <c r="A458" s="94" t="s">
        <v>423</v>
      </c>
      <c r="B458" s="95" t="s">
        <v>424</v>
      </c>
      <c r="C458" s="96">
        <v>2</v>
      </c>
    </row>
    <row r="459" spans="1:3" ht="15.75" thickBot="1" x14ac:dyDescent="0.3">
      <c r="A459" s="94" t="s">
        <v>425</v>
      </c>
      <c r="B459" s="95" t="s">
        <v>426</v>
      </c>
      <c r="C459" s="96">
        <v>18.8</v>
      </c>
    </row>
    <row r="460" spans="1:3" ht="15.75" thickBot="1" x14ac:dyDescent="0.3">
      <c r="A460" s="94" t="s">
        <v>427</v>
      </c>
      <c r="B460" s="95" t="s">
        <v>428</v>
      </c>
      <c r="C460" s="96">
        <v>0</v>
      </c>
    </row>
    <row r="461" spans="1:3" ht="15.75" thickBot="1" x14ac:dyDescent="0.3">
      <c r="A461" s="94" t="s">
        <v>429</v>
      </c>
      <c r="B461" s="95" t="s">
        <v>430</v>
      </c>
      <c r="C461" s="96">
        <v>0</v>
      </c>
    </row>
    <row r="462" spans="1:3" ht="15.75" thickBot="1" x14ac:dyDescent="0.3">
      <c r="A462" s="94" t="s">
        <v>433</v>
      </c>
      <c r="B462" s="95" t="s">
        <v>434</v>
      </c>
      <c r="C462" s="96">
        <v>24</v>
      </c>
    </row>
    <row r="463" spans="1:3" ht="15.75" thickBot="1" x14ac:dyDescent="0.3">
      <c r="A463" s="94" t="s">
        <v>435</v>
      </c>
      <c r="B463" s="95" t="s">
        <v>436</v>
      </c>
      <c r="C463" s="96">
        <v>4</v>
      </c>
    </row>
    <row r="464" spans="1:3" ht="15.75" thickBot="1" x14ac:dyDescent="0.3">
      <c r="A464" s="94" t="s">
        <v>437</v>
      </c>
      <c r="B464" s="95" t="s">
        <v>438</v>
      </c>
      <c r="C464" s="96">
        <v>20</v>
      </c>
    </row>
    <row r="465" spans="1:3" ht="23.25" thickBot="1" x14ac:dyDescent="0.3">
      <c r="A465" s="94" t="s">
        <v>470</v>
      </c>
      <c r="B465" s="95" t="s">
        <v>471</v>
      </c>
      <c r="C465" s="96">
        <v>-15.98</v>
      </c>
    </row>
    <row r="466" spans="1:3" ht="23.25" thickBot="1" x14ac:dyDescent="0.3">
      <c r="A466" s="94" t="s">
        <v>472</v>
      </c>
      <c r="B466" s="95" t="s">
        <v>473</v>
      </c>
      <c r="C466" s="96">
        <v>-15.98</v>
      </c>
    </row>
    <row r="467" spans="1:3" ht="23.25" thickBot="1" x14ac:dyDescent="0.3">
      <c r="A467" s="94" t="s">
        <v>474</v>
      </c>
      <c r="B467" s="95" t="s">
        <v>475</v>
      </c>
      <c r="C467" s="96">
        <v>-15.98</v>
      </c>
    </row>
    <row r="468" spans="1:3" ht="23.25" thickBot="1" x14ac:dyDescent="0.3">
      <c r="A468" s="94" t="s">
        <v>476</v>
      </c>
      <c r="B468" s="95" t="s">
        <v>477</v>
      </c>
      <c r="C468" s="96">
        <v>-15.98</v>
      </c>
    </row>
    <row r="469" spans="1:3" ht="15.75" thickBot="1" x14ac:dyDescent="0.3">
      <c r="A469" s="94" t="s">
        <v>482</v>
      </c>
      <c r="B469" s="95" t="s">
        <v>483</v>
      </c>
      <c r="C469" s="96">
        <v>523.91999999999996</v>
      </c>
    </row>
    <row r="470" spans="1:3" ht="15.75" thickBot="1" x14ac:dyDescent="0.3">
      <c r="A470" s="94" t="s">
        <v>484</v>
      </c>
      <c r="B470" s="95" t="s">
        <v>126</v>
      </c>
      <c r="C470" s="96">
        <v>523.91999999999996</v>
      </c>
    </row>
    <row r="471" spans="1:3" ht="23.25" thickBot="1" x14ac:dyDescent="0.3">
      <c r="A471" s="94" t="s">
        <v>485</v>
      </c>
      <c r="B471" s="95" t="s">
        <v>486</v>
      </c>
      <c r="C471" s="96">
        <v>5</v>
      </c>
    </row>
    <row r="472" spans="1:3" ht="15.75" thickBot="1" x14ac:dyDescent="0.3">
      <c r="A472" s="94" t="s">
        <v>363</v>
      </c>
      <c r="B472" s="95" t="s">
        <v>364</v>
      </c>
      <c r="C472" s="96">
        <v>5</v>
      </c>
    </row>
    <row r="473" spans="1:3" ht="23.25" thickBot="1" x14ac:dyDescent="0.3">
      <c r="A473" s="94" t="s">
        <v>439</v>
      </c>
      <c r="B473" s="95" t="s">
        <v>440</v>
      </c>
      <c r="C473" s="96">
        <v>5</v>
      </c>
    </row>
    <row r="474" spans="1:3" ht="15.75" thickBot="1" x14ac:dyDescent="0.3">
      <c r="A474" s="94" t="s">
        <v>441</v>
      </c>
      <c r="B474" s="95" t="s">
        <v>442</v>
      </c>
      <c r="C474" s="96">
        <v>5</v>
      </c>
    </row>
    <row r="475" spans="1:3" ht="23.25" thickBot="1" x14ac:dyDescent="0.3">
      <c r="A475" s="94" t="s">
        <v>443</v>
      </c>
      <c r="B475" s="95" t="s">
        <v>444</v>
      </c>
      <c r="C475" s="96">
        <v>5</v>
      </c>
    </row>
    <row r="476" spans="1:3" ht="23.25" thickBot="1" x14ac:dyDescent="0.3">
      <c r="A476" s="94" t="s">
        <v>487</v>
      </c>
      <c r="B476" s="95" t="s">
        <v>444</v>
      </c>
      <c r="C476" s="96">
        <v>5</v>
      </c>
    </row>
    <row r="477" spans="1:3" ht="23.25" thickBot="1" x14ac:dyDescent="0.3">
      <c r="A477" s="94" t="s">
        <v>488</v>
      </c>
      <c r="B477" s="95" t="s">
        <v>489</v>
      </c>
      <c r="C477" s="96">
        <v>42</v>
      </c>
    </row>
    <row r="478" spans="1:3" ht="15.75" thickBot="1" x14ac:dyDescent="0.3">
      <c r="A478" s="94" t="s">
        <v>490</v>
      </c>
      <c r="B478" s="95" t="s">
        <v>491</v>
      </c>
      <c r="C478" s="96">
        <v>42</v>
      </c>
    </row>
    <row r="479" spans="1:3" ht="15.75" thickBot="1" x14ac:dyDescent="0.3">
      <c r="A479" s="94" t="s">
        <v>363</v>
      </c>
      <c r="B479" s="95" t="s">
        <v>364</v>
      </c>
      <c r="C479" s="96">
        <v>42</v>
      </c>
    </row>
    <row r="480" spans="1:3" ht="15.75" thickBot="1" x14ac:dyDescent="0.3">
      <c r="A480" s="94" t="s">
        <v>383</v>
      </c>
      <c r="B480" s="95" t="s">
        <v>384</v>
      </c>
      <c r="C480" s="96">
        <v>42</v>
      </c>
    </row>
    <row r="481" spans="1:3" ht="15.75" thickBot="1" x14ac:dyDescent="0.3">
      <c r="A481" s="94" t="s">
        <v>385</v>
      </c>
      <c r="B481" s="95" t="s">
        <v>386</v>
      </c>
      <c r="C481" s="96">
        <v>21</v>
      </c>
    </row>
    <row r="482" spans="1:3" ht="15.75" thickBot="1" x14ac:dyDescent="0.3">
      <c r="A482" s="94" t="s">
        <v>395</v>
      </c>
      <c r="B482" s="95" t="s">
        <v>396</v>
      </c>
      <c r="C482" s="96">
        <v>10</v>
      </c>
    </row>
    <row r="483" spans="1:3" ht="15.75" thickBot="1" x14ac:dyDescent="0.3">
      <c r="A483" s="94" t="s">
        <v>399</v>
      </c>
      <c r="B483" s="95" t="s">
        <v>400</v>
      </c>
      <c r="C483" s="96">
        <v>6</v>
      </c>
    </row>
    <row r="484" spans="1:3" ht="15.75" thickBot="1" x14ac:dyDescent="0.3">
      <c r="A484" s="94" t="s">
        <v>403</v>
      </c>
      <c r="B484" s="95" t="s">
        <v>404</v>
      </c>
      <c r="C484" s="96">
        <v>5</v>
      </c>
    </row>
    <row r="485" spans="1:3" ht="15.75" thickBot="1" x14ac:dyDescent="0.3">
      <c r="A485" s="94" t="s">
        <v>407</v>
      </c>
      <c r="B485" s="95" t="s">
        <v>408</v>
      </c>
      <c r="C485" s="96">
        <v>12</v>
      </c>
    </row>
    <row r="486" spans="1:3" ht="15.75" thickBot="1" x14ac:dyDescent="0.3">
      <c r="A486" s="94" t="s">
        <v>409</v>
      </c>
      <c r="B486" s="95" t="s">
        <v>410</v>
      </c>
      <c r="C486" s="96">
        <v>12</v>
      </c>
    </row>
    <row r="487" spans="1:3" ht="15.75" thickBot="1" x14ac:dyDescent="0.3">
      <c r="A487" s="94" t="s">
        <v>411</v>
      </c>
      <c r="B487" s="95" t="s">
        <v>412</v>
      </c>
      <c r="C487" s="96">
        <v>3</v>
      </c>
    </row>
    <row r="488" spans="1:3" ht="15.75" thickBot="1" x14ac:dyDescent="0.3">
      <c r="A488" s="94" t="s">
        <v>413</v>
      </c>
      <c r="B488" s="95" t="s">
        <v>414</v>
      </c>
      <c r="C488" s="96">
        <v>3</v>
      </c>
    </row>
    <row r="489" spans="1:3" ht="15.75" thickBot="1" x14ac:dyDescent="0.3">
      <c r="A489" s="94" t="s">
        <v>415</v>
      </c>
      <c r="B489" s="95" t="s">
        <v>416</v>
      </c>
      <c r="C489" s="96">
        <v>0</v>
      </c>
    </row>
    <row r="490" spans="1:3" ht="15.75" thickBot="1" x14ac:dyDescent="0.3">
      <c r="A490" s="94" t="s">
        <v>417</v>
      </c>
      <c r="B490" s="95" t="s">
        <v>418</v>
      </c>
      <c r="C490" s="96">
        <v>0</v>
      </c>
    </row>
    <row r="491" spans="1:3" ht="15.75" thickBot="1" x14ac:dyDescent="0.3">
      <c r="A491" s="94" t="s">
        <v>433</v>
      </c>
      <c r="B491" s="95" t="s">
        <v>434</v>
      </c>
      <c r="C491" s="96">
        <v>6</v>
      </c>
    </row>
    <row r="492" spans="1:3" ht="15.75" thickBot="1" x14ac:dyDescent="0.3">
      <c r="A492" s="94" t="s">
        <v>435</v>
      </c>
      <c r="B492" s="95" t="s">
        <v>436</v>
      </c>
      <c r="C492" s="96">
        <v>4</v>
      </c>
    </row>
    <row r="493" spans="1:3" ht="15.75" thickBot="1" x14ac:dyDescent="0.3">
      <c r="A493" s="94" t="s">
        <v>437</v>
      </c>
      <c r="B493" s="95" t="s">
        <v>438</v>
      </c>
      <c r="C493" s="96">
        <v>2</v>
      </c>
    </row>
    <row r="494" spans="1:3" ht="15.75" thickBot="1" x14ac:dyDescent="0.3">
      <c r="A494" s="94" t="s">
        <v>492</v>
      </c>
      <c r="B494" s="95" t="s">
        <v>493</v>
      </c>
      <c r="C494" s="96">
        <v>42</v>
      </c>
    </row>
    <row r="495" spans="1:3" ht="15.75" thickBot="1" x14ac:dyDescent="0.3">
      <c r="A495" s="94" t="s">
        <v>494</v>
      </c>
      <c r="B495" s="95" t="s">
        <v>495</v>
      </c>
      <c r="C495" s="96">
        <v>454.23</v>
      </c>
    </row>
    <row r="496" spans="1:3" ht="15.75" thickBot="1" x14ac:dyDescent="0.3">
      <c r="A496" s="94" t="s">
        <v>496</v>
      </c>
      <c r="B496" s="95" t="s">
        <v>497</v>
      </c>
      <c r="C496" s="96">
        <v>50</v>
      </c>
    </row>
    <row r="497" spans="1:3" ht="15.75" thickBot="1" x14ac:dyDescent="0.3">
      <c r="A497" s="94" t="s">
        <v>363</v>
      </c>
      <c r="B497" s="95" t="s">
        <v>364</v>
      </c>
      <c r="C497" s="96">
        <v>50</v>
      </c>
    </row>
    <row r="498" spans="1:3" ht="15.75" thickBot="1" x14ac:dyDescent="0.3">
      <c r="A498" s="94" t="s">
        <v>383</v>
      </c>
      <c r="B498" s="95" t="s">
        <v>384</v>
      </c>
      <c r="C498" s="96">
        <v>50</v>
      </c>
    </row>
    <row r="499" spans="1:3" ht="15.75" thickBot="1" x14ac:dyDescent="0.3">
      <c r="A499" s="94" t="s">
        <v>385</v>
      </c>
      <c r="B499" s="95" t="s">
        <v>386</v>
      </c>
      <c r="C499" s="96">
        <v>50</v>
      </c>
    </row>
    <row r="500" spans="1:3" ht="15.75" thickBot="1" x14ac:dyDescent="0.3">
      <c r="A500" s="94" t="s">
        <v>387</v>
      </c>
      <c r="B500" s="95" t="s">
        <v>388</v>
      </c>
      <c r="C500" s="96">
        <v>3</v>
      </c>
    </row>
    <row r="501" spans="1:3" ht="15.75" thickBot="1" x14ac:dyDescent="0.3">
      <c r="A501" s="94" t="s">
        <v>389</v>
      </c>
      <c r="B501" s="95" t="s">
        <v>390</v>
      </c>
      <c r="C501" s="96">
        <v>2</v>
      </c>
    </row>
    <row r="502" spans="1:3" ht="15.75" thickBot="1" x14ac:dyDescent="0.3">
      <c r="A502" s="94" t="s">
        <v>391</v>
      </c>
      <c r="B502" s="95" t="s">
        <v>392</v>
      </c>
      <c r="C502" s="96">
        <v>7</v>
      </c>
    </row>
    <row r="503" spans="1:3" ht="15.75" thickBot="1" x14ac:dyDescent="0.3">
      <c r="A503" s="94" t="s">
        <v>393</v>
      </c>
      <c r="B503" s="95" t="s">
        <v>394</v>
      </c>
      <c r="C503" s="96">
        <v>4</v>
      </c>
    </row>
    <row r="504" spans="1:3" ht="15.75" thickBot="1" x14ac:dyDescent="0.3">
      <c r="A504" s="94" t="s">
        <v>395</v>
      </c>
      <c r="B504" s="95" t="s">
        <v>396</v>
      </c>
      <c r="C504" s="96">
        <v>5</v>
      </c>
    </row>
    <row r="505" spans="1:3" ht="15.75" thickBot="1" x14ac:dyDescent="0.3">
      <c r="A505" s="94" t="s">
        <v>397</v>
      </c>
      <c r="B505" s="95" t="s">
        <v>398</v>
      </c>
      <c r="C505" s="96">
        <v>2</v>
      </c>
    </row>
    <row r="506" spans="1:3" ht="15.75" thickBot="1" x14ac:dyDescent="0.3">
      <c r="A506" s="94" t="s">
        <v>399</v>
      </c>
      <c r="B506" s="95" t="s">
        <v>400</v>
      </c>
      <c r="C506" s="96">
        <v>5</v>
      </c>
    </row>
    <row r="507" spans="1:3" ht="15.75" thickBot="1" x14ac:dyDescent="0.3">
      <c r="A507" s="94" t="s">
        <v>403</v>
      </c>
      <c r="B507" s="95" t="s">
        <v>404</v>
      </c>
      <c r="C507" s="96">
        <v>22</v>
      </c>
    </row>
    <row r="508" spans="1:3" ht="15.75" thickBot="1" x14ac:dyDescent="0.3">
      <c r="A508" s="94" t="s">
        <v>419</v>
      </c>
      <c r="B508" s="95" t="s">
        <v>420</v>
      </c>
      <c r="C508" s="96">
        <v>0</v>
      </c>
    </row>
    <row r="509" spans="1:3" ht="15.75" thickBot="1" x14ac:dyDescent="0.3">
      <c r="A509" s="94" t="s">
        <v>421</v>
      </c>
      <c r="B509" s="95" t="s">
        <v>422</v>
      </c>
      <c r="C509" s="96">
        <v>0</v>
      </c>
    </row>
    <row r="510" spans="1:3" ht="15.75" thickBot="1" x14ac:dyDescent="0.3">
      <c r="A510" s="94" t="s">
        <v>427</v>
      </c>
      <c r="B510" s="95" t="s">
        <v>428</v>
      </c>
      <c r="C510" s="96">
        <v>0</v>
      </c>
    </row>
    <row r="511" spans="1:3" ht="15.75" thickBot="1" x14ac:dyDescent="0.3">
      <c r="A511" s="94" t="s">
        <v>429</v>
      </c>
      <c r="B511" s="95" t="s">
        <v>430</v>
      </c>
      <c r="C511" s="96">
        <v>0</v>
      </c>
    </row>
    <row r="512" spans="1:3" ht="15.75" thickBot="1" x14ac:dyDescent="0.3">
      <c r="A512" s="94" t="s">
        <v>433</v>
      </c>
      <c r="B512" s="95" t="s">
        <v>434</v>
      </c>
      <c r="C512" s="96">
        <v>0</v>
      </c>
    </row>
    <row r="513" spans="1:3" ht="15.75" thickBot="1" x14ac:dyDescent="0.3">
      <c r="A513" s="94" t="s">
        <v>437</v>
      </c>
      <c r="B513" s="95" t="s">
        <v>438</v>
      </c>
      <c r="C513" s="96">
        <v>0</v>
      </c>
    </row>
    <row r="514" spans="1:3" ht="15.75" thickBot="1" x14ac:dyDescent="0.3">
      <c r="A514" s="94" t="s">
        <v>445</v>
      </c>
      <c r="B514" s="95" t="s">
        <v>446</v>
      </c>
      <c r="C514" s="96">
        <v>0</v>
      </c>
    </row>
    <row r="515" spans="1:3" ht="15.75" thickBot="1" x14ac:dyDescent="0.3">
      <c r="A515" s="94" t="s">
        <v>447</v>
      </c>
      <c r="B515" s="95" t="s">
        <v>448</v>
      </c>
      <c r="C515" s="96">
        <v>0</v>
      </c>
    </row>
    <row r="516" spans="1:3" ht="15.75" thickBot="1" x14ac:dyDescent="0.3">
      <c r="A516" s="94" t="s">
        <v>449</v>
      </c>
      <c r="B516" s="95" t="s">
        <v>450</v>
      </c>
      <c r="C516" s="96">
        <v>0</v>
      </c>
    </row>
    <row r="517" spans="1:3" ht="15.75" thickBot="1" x14ac:dyDescent="0.3">
      <c r="A517" s="94" t="s">
        <v>453</v>
      </c>
      <c r="B517" s="95" t="s">
        <v>454</v>
      </c>
      <c r="C517" s="96">
        <v>0</v>
      </c>
    </row>
    <row r="518" spans="1:3" ht="15.75" thickBot="1" x14ac:dyDescent="0.3">
      <c r="A518" s="94" t="s">
        <v>455</v>
      </c>
      <c r="B518" s="95" t="s">
        <v>456</v>
      </c>
      <c r="C518" s="96">
        <v>0</v>
      </c>
    </row>
    <row r="519" spans="1:3" ht="15.75" thickBot="1" x14ac:dyDescent="0.3">
      <c r="A519" s="94" t="s">
        <v>498</v>
      </c>
      <c r="B519" s="95" t="s">
        <v>499</v>
      </c>
      <c r="C519" s="96">
        <v>40</v>
      </c>
    </row>
    <row r="520" spans="1:3" ht="15.75" thickBot="1" x14ac:dyDescent="0.3">
      <c r="A520" s="94" t="s">
        <v>500</v>
      </c>
      <c r="B520" s="95" t="s">
        <v>501</v>
      </c>
      <c r="C520" s="96">
        <v>10</v>
      </c>
    </row>
    <row r="521" spans="1:3" ht="15.75" thickBot="1" x14ac:dyDescent="0.3">
      <c r="A521" s="94" t="s">
        <v>502</v>
      </c>
      <c r="B521" s="95" t="s">
        <v>503</v>
      </c>
      <c r="C521" s="96">
        <v>30</v>
      </c>
    </row>
    <row r="522" spans="1:3" ht="15.75" thickBot="1" x14ac:dyDescent="0.3">
      <c r="A522" s="94" t="s">
        <v>504</v>
      </c>
      <c r="B522" s="95" t="s">
        <v>505</v>
      </c>
      <c r="C522" s="96">
        <v>10</v>
      </c>
    </row>
    <row r="523" spans="1:3" ht="15.75" thickBot="1" x14ac:dyDescent="0.3">
      <c r="A523" s="94" t="s">
        <v>506</v>
      </c>
      <c r="B523" s="95" t="s">
        <v>507</v>
      </c>
      <c r="C523" s="96">
        <v>10</v>
      </c>
    </row>
    <row r="524" spans="1:3" ht="15.75" thickBot="1" x14ac:dyDescent="0.3">
      <c r="A524" s="94" t="s">
        <v>513</v>
      </c>
      <c r="B524" s="95" t="s">
        <v>514</v>
      </c>
      <c r="C524" s="96">
        <v>50.55</v>
      </c>
    </row>
    <row r="525" spans="1:3" ht="15.75" thickBot="1" x14ac:dyDescent="0.3">
      <c r="A525" s="94" t="s">
        <v>363</v>
      </c>
      <c r="B525" s="95" t="s">
        <v>364</v>
      </c>
      <c r="C525" s="96">
        <v>50.55</v>
      </c>
    </row>
    <row r="526" spans="1:3" ht="15.75" thickBot="1" x14ac:dyDescent="0.3">
      <c r="A526" s="94" t="s">
        <v>365</v>
      </c>
      <c r="B526" s="95" t="s">
        <v>366</v>
      </c>
      <c r="C526" s="96">
        <v>20.05</v>
      </c>
    </row>
    <row r="527" spans="1:3" ht="15.75" thickBot="1" x14ac:dyDescent="0.3">
      <c r="A527" s="94" t="s">
        <v>367</v>
      </c>
      <c r="B527" s="95" t="s">
        <v>368</v>
      </c>
      <c r="C527" s="96">
        <v>19.649999999999999</v>
      </c>
    </row>
    <row r="528" spans="1:3" ht="15.75" thickBot="1" x14ac:dyDescent="0.3">
      <c r="A528" s="94" t="s">
        <v>369</v>
      </c>
      <c r="B528" s="95" t="s">
        <v>370</v>
      </c>
      <c r="C528" s="96">
        <v>13</v>
      </c>
    </row>
    <row r="529" spans="1:3" ht="15.75" thickBot="1" x14ac:dyDescent="0.3">
      <c r="A529" s="94" t="s">
        <v>371</v>
      </c>
      <c r="B529" s="95" t="s">
        <v>372</v>
      </c>
      <c r="C529" s="96">
        <v>1.5</v>
      </c>
    </row>
    <row r="530" spans="1:3" ht="15.75" thickBot="1" x14ac:dyDescent="0.3">
      <c r="A530" s="94" t="s">
        <v>375</v>
      </c>
      <c r="B530" s="95" t="s">
        <v>376</v>
      </c>
      <c r="C530" s="96">
        <v>1.1000000000000001</v>
      </c>
    </row>
    <row r="531" spans="1:3" ht="15.75" thickBot="1" x14ac:dyDescent="0.3">
      <c r="A531" s="94" t="s">
        <v>377</v>
      </c>
      <c r="B531" s="95" t="s">
        <v>378</v>
      </c>
      <c r="C531" s="96">
        <v>4.05</v>
      </c>
    </row>
    <row r="532" spans="1:3" ht="15.75" thickBot="1" x14ac:dyDescent="0.3">
      <c r="A532" s="94" t="s">
        <v>379</v>
      </c>
      <c r="B532" s="95" t="s">
        <v>380</v>
      </c>
      <c r="C532" s="96">
        <v>0.4</v>
      </c>
    </row>
    <row r="533" spans="1:3" ht="15.75" thickBot="1" x14ac:dyDescent="0.3">
      <c r="A533" s="94" t="s">
        <v>381</v>
      </c>
      <c r="B533" s="95" t="s">
        <v>382</v>
      </c>
      <c r="C533" s="96">
        <v>0.4</v>
      </c>
    </row>
    <row r="534" spans="1:3" ht="15.75" thickBot="1" x14ac:dyDescent="0.3">
      <c r="A534" s="94" t="s">
        <v>383</v>
      </c>
      <c r="B534" s="95" t="s">
        <v>384</v>
      </c>
      <c r="C534" s="96">
        <v>0.5</v>
      </c>
    </row>
    <row r="535" spans="1:3" ht="15.75" thickBot="1" x14ac:dyDescent="0.3">
      <c r="A535" s="94" t="s">
        <v>385</v>
      </c>
      <c r="B535" s="95" t="s">
        <v>386</v>
      </c>
      <c r="C535" s="96">
        <v>0.5</v>
      </c>
    </row>
    <row r="536" spans="1:3" ht="15.75" thickBot="1" x14ac:dyDescent="0.3">
      <c r="A536" s="94" t="s">
        <v>387</v>
      </c>
      <c r="B536" s="95" t="s">
        <v>388</v>
      </c>
      <c r="C536" s="96">
        <v>0.5</v>
      </c>
    </row>
    <row r="537" spans="1:3" ht="15.75" thickBot="1" x14ac:dyDescent="0.3">
      <c r="A537" s="94" t="s">
        <v>403</v>
      </c>
      <c r="B537" s="95" t="s">
        <v>404</v>
      </c>
      <c r="C537" s="96">
        <v>0</v>
      </c>
    </row>
    <row r="538" spans="1:3" ht="15.75" thickBot="1" x14ac:dyDescent="0.3">
      <c r="A538" s="94" t="s">
        <v>453</v>
      </c>
      <c r="B538" s="95" t="s">
        <v>454</v>
      </c>
      <c r="C538" s="96">
        <v>30</v>
      </c>
    </row>
    <row r="539" spans="1:3" ht="15.75" thickBot="1" x14ac:dyDescent="0.3">
      <c r="A539" s="94" t="s">
        <v>457</v>
      </c>
      <c r="B539" s="95" t="s">
        <v>458</v>
      </c>
      <c r="C539" s="96">
        <v>30</v>
      </c>
    </row>
    <row r="540" spans="1:3" ht="15.75" thickBot="1" x14ac:dyDescent="0.3">
      <c r="A540" s="94" t="s">
        <v>515</v>
      </c>
      <c r="B540" s="95" t="s">
        <v>516</v>
      </c>
      <c r="C540" s="96">
        <v>20.55</v>
      </c>
    </row>
    <row r="541" spans="1:3" ht="15.75" thickBot="1" x14ac:dyDescent="0.3">
      <c r="A541" s="94" t="s">
        <v>517</v>
      </c>
      <c r="B541" s="95" t="s">
        <v>518</v>
      </c>
      <c r="C541" s="96">
        <v>20.55</v>
      </c>
    </row>
    <row r="542" spans="1:3" ht="15.75" thickBot="1" x14ac:dyDescent="0.3">
      <c r="A542" s="94" t="s">
        <v>519</v>
      </c>
      <c r="B542" s="95" t="s">
        <v>520</v>
      </c>
      <c r="C542" s="96">
        <v>30</v>
      </c>
    </row>
    <row r="543" spans="1:3" ht="15.75" thickBot="1" x14ac:dyDescent="0.3">
      <c r="A543" s="94" t="s">
        <v>521</v>
      </c>
      <c r="B543" s="95" t="s">
        <v>522</v>
      </c>
      <c r="C543" s="96">
        <v>353.68</v>
      </c>
    </row>
    <row r="544" spans="1:3" ht="15.75" thickBot="1" x14ac:dyDescent="0.3">
      <c r="A544" s="94" t="s">
        <v>363</v>
      </c>
      <c r="B544" s="95" t="s">
        <v>364</v>
      </c>
      <c r="C544" s="96">
        <v>353.68</v>
      </c>
    </row>
    <row r="545" spans="1:3" ht="15.75" thickBot="1" x14ac:dyDescent="0.3">
      <c r="A545" s="94" t="s">
        <v>365</v>
      </c>
      <c r="B545" s="95" t="s">
        <v>366</v>
      </c>
      <c r="C545" s="96">
        <v>193.3</v>
      </c>
    </row>
    <row r="546" spans="1:3" ht="15.75" thickBot="1" x14ac:dyDescent="0.3">
      <c r="A546" s="94" t="s">
        <v>367</v>
      </c>
      <c r="B546" s="95" t="s">
        <v>368</v>
      </c>
      <c r="C546" s="96">
        <v>189.7</v>
      </c>
    </row>
    <row r="547" spans="1:3" ht="15.75" thickBot="1" x14ac:dyDescent="0.3">
      <c r="A547" s="94" t="s">
        <v>369</v>
      </c>
      <c r="B547" s="95" t="s">
        <v>370</v>
      </c>
      <c r="C547" s="96">
        <v>142.69999999999999</v>
      </c>
    </row>
    <row r="548" spans="1:3" ht="15.75" thickBot="1" x14ac:dyDescent="0.3">
      <c r="A548" s="94" t="s">
        <v>375</v>
      </c>
      <c r="B548" s="95" t="s">
        <v>376</v>
      </c>
      <c r="C548" s="96">
        <v>16</v>
      </c>
    </row>
    <row r="549" spans="1:3" ht="15.75" thickBot="1" x14ac:dyDescent="0.3">
      <c r="A549" s="94" t="s">
        <v>377</v>
      </c>
      <c r="B549" s="95" t="s">
        <v>378</v>
      </c>
      <c r="C549" s="96">
        <v>31</v>
      </c>
    </row>
    <row r="550" spans="1:3" ht="15.75" thickBot="1" x14ac:dyDescent="0.3">
      <c r="A550" s="94" t="s">
        <v>379</v>
      </c>
      <c r="B550" s="95" t="s">
        <v>380</v>
      </c>
      <c r="C550" s="96">
        <v>3.6</v>
      </c>
    </row>
    <row r="551" spans="1:3" ht="15.75" thickBot="1" x14ac:dyDescent="0.3">
      <c r="A551" s="94" t="s">
        <v>381</v>
      </c>
      <c r="B551" s="95" t="s">
        <v>382</v>
      </c>
      <c r="C551" s="96">
        <v>3.6</v>
      </c>
    </row>
    <row r="552" spans="1:3" ht="15.75" thickBot="1" x14ac:dyDescent="0.3">
      <c r="A552" s="94" t="s">
        <v>445</v>
      </c>
      <c r="B552" s="95" t="s">
        <v>446</v>
      </c>
      <c r="C552" s="96">
        <v>160.38</v>
      </c>
    </row>
    <row r="553" spans="1:3" ht="15.75" thickBot="1" x14ac:dyDescent="0.3">
      <c r="A553" s="94" t="s">
        <v>447</v>
      </c>
      <c r="B553" s="95" t="s">
        <v>448</v>
      </c>
      <c r="C553" s="96">
        <v>160.38</v>
      </c>
    </row>
    <row r="554" spans="1:3" ht="15.75" thickBot="1" x14ac:dyDescent="0.3">
      <c r="A554" s="94" t="s">
        <v>449</v>
      </c>
      <c r="B554" s="95" t="s">
        <v>450</v>
      </c>
      <c r="C554" s="96">
        <v>160.38</v>
      </c>
    </row>
    <row r="555" spans="1:3" ht="15.75" thickBot="1" x14ac:dyDescent="0.3">
      <c r="A555" s="94" t="s">
        <v>451</v>
      </c>
      <c r="B555" s="95" t="s">
        <v>452</v>
      </c>
      <c r="C555" s="96">
        <v>0</v>
      </c>
    </row>
    <row r="556" spans="1:3" ht="15.75" thickBot="1" x14ac:dyDescent="0.3">
      <c r="A556" s="94" t="s">
        <v>523</v>
      </c>
      <c r="B556" s="95" t="s">
        <v>524</v>
      </c>
      <c r="C556" s="96">
        <v>328.68</v>
      </c>
    </row>
    <row r="557" spans="1:3" ht="15.75" thickBot="1" x14ac:dyDescent="0.3">
      <c r="A557" s="94" t="s">
        <v>525</v>
      </c>
      <c r="B557" s="95" t="s">
        <v>526</v>
      </c>
      <c r="C557" s="96">
        <v>328.68</v>
      </c>
    </row>
    <row r="558" spans="1:3" ht="15.75" thickBot="1" x14ac:dyDescent="0.3">
      <c r="A558" s="94" t="s">
        <v>527</v>
      </c>
      <c r="B558" s="95" t="s">
        <v>528</v>
      </c>
      <c r="C558" s="96">
        <v>25</v>
      </c>
    </row>
    <row r="559" spans="1:3" ht="15.75" thickBot="1" x14ac:dyDescent="0.3">
      <c r="A559" s="94" t="s">
        <v>529</v>
      </c>
      <c r="B559" s="95" t="s">
        <v>530</v>
      </c>
      <c r="C559" s="96">
        <v>25</v>
      </c>
    </row>
    <row r="560" spans="1:3" ht="23.25" thickBot="1" x14ac:dyDescent="0.3">
      <c r="A560" s="94" t="s">
        <v>531</v>
      </c>
      <c r="B560" s="95" t="s">
        <v>532</v>
      </c>
      <c r="C560" s="96">
        <v>156.19999999999999</v>
      </c>
    </row>
    <row r="561" spans="1:3" ht="15.75" thickBot="1" x14ac:dyDescent="0.3">
      <c r="A561" s="94" t="s">
        <v>533</v>
      </c>
      <c r="B561" s="95" t="s">
        <v>534</v>
      </c>
      <c r="C561" s="96">
        <v>104.2</v>
      </c>
    </row>
    <row r="562" spans="1:3" ht="15.75" thickBot="1" x14ac:dyDescent="0.3">
      <c r="A562" s="94" t="s">
        <v>363</v>
      </c>
      <c r="B562" s="95" t="s">
        <v>364</v>
      </c>
      <c r="C562" s="96">
        <v>104.2</v>
      </c>
    </row>
    <row r="563" spans="1:3" ht="15.75" thickBot="1" x14ac:dyDescent="0.3">
      <c r="A563" s="94" t="s">
        <v>365</v>
      </c>
      <c r="B563" s="95" t="s">
        <v>366</v>
      </c>
      <c r="C563" s="96">
        <v>36.200000000000003</v>
      </c>
    </row>
    <row r="564" spans="1:3" ht="15.75" thickBot="1" x14ac:dyDescent="0.3">
      <c r="A564" s="94" t="s">
        <v>367</v>
      </c>
      <c r="B564" s="95" t="s">
        <v>368</v>
      </c>
      <c r="C564" s="96">
        <v>35.5</v>
      </c>
    </row>
    <row r="565" spans="1:3" ht="15.75" thickBot="1" x14ac:dyDescent="0.3">
      <c r="A565" s="94" t="s">
        <v>369</v>
      </c>
      <c r="B565" s="95" t="s">
        <v>370</v>
      </c>
      <c r="C565" s="96">
        <v>25</v>
      </c>
    </row>
    <row r="566" spans="1:3" ht="15.75" thickBot="1" x14ac:dyDescent="0.3">
      <c r="A566" s="94" t="s">
        <v>371</v>
      </c>
      <c r="B566" s="95" t="s">
        <v>372</v>
      </c>
      <c r="C566" s="96">
        <v>3</v>
      </c>
    </row>
    <row r="567" spans="1:3" ht="15.75" thickBot="1" x14ac:dyDescent="0.3">
      <c r="A567" s="94" t="s">
        <v>375</v>
      </c>
      <c r="B567" s="95" t="s">
        <v>376</v>
      </c>
      <c r="C567" s="96">
        <v>2.5</v>
      </c>
    </row>
    <row r="568" spans="1:3" ht="15.75" thickBot="1" x14ac:dyDescent="0.3">
      <c r="A568" s="94" t="s">
        <v>377</v>
      </c>
      <c r="B568" s="95" t="s">
        <v>378</v>
      </c>
      <c r="C568" s="96">
        <v>5</v>
      </c>
    </row>
    <row r="569" spans="1:3" ht="15.75" thickBot="1" x14ac:dyDescent="0.3">
      <c r="A569" s="94" t="s">
        <v>379</v>
      </c>
      <c r="B569" s="95" t="s">
        <v>380</v>
      </c>
      <c r="C569" s="96">
        <v>0.7</v>
      </c>
    </row>
    <row r="570" spans="1:3" ht="15.75" thickBot="1" x14ac:dyDescent="0.3">
      <c r="A570" s="94" t="s">
        <v>381</v>
      </c>
      <c r="B570" s="95" t="s">
        <v>382</v>
      </c>
      <c r="C570" s="96">
        <v>0.7</v>
      </c>
    </row>
    <row r="571" spans="1:3" ht="15.75" thickBot="1" x14ac:dyDescent="0.3">
      <c r="A571" s="94" t="s">
        <v>383</v>
      </c>
      <c r="B571" s="95" t="s">
        <v>384</v>
      </c>
      <c r="C571" s="96">
        <v>68</v>
      </c>
    </row>
    <row r="572" spans="1:3" ht="15.75" thickBot="1" x14ac:dyDescent="0.3">
      <c r="A572" s="94" t="s">
        <v>385</v>
      </c>
      <c r="B572" s="95" t="s">
        <v>386</v>
      </c>
      <c r="C572" s="96">
        <v>68</v>
      </c>
    </row>
    <row r="573" spans="1:3" ht="15.75" thickBot="1" x14ac:dyDescent="0.3">
      <c r="A573" s="94" t="s">
        <v>391</v>
      </c>
      <c r="B573" s="95" t="s">
        <v>392</v>
      </c>
      <c r="C573" s="96">
        <v>48</v>
      </c>
    </row>
    <row r="574" spans="1:3" ht="15.75" thickBot="1" x14ac:dyDescent="0.3">
      <c r="A574" s="94" t="s">
        <v>403</v>
      </c>
      <c r="B574" s="95" t="s">
        <v>404</v>
      </c>
      <c r="C574" s="96">
        <v>20</v>
      </c>
    </row>
    <row r="575" spans="1:3" ht="15.75" thickBot="1" x14ac:dyDescent="0.3">
      <c r="A575" s="94" t="s">
        <v>431</v>
      </c>
      <c r="B575" s="95" t="s">
        <v>432</v>
      </c>
      <c r="C575" s="96">
        <v>0</v>
      </c>
    </row>
    <row r="576" spans="1:3" ht="15.75" thickBot="1" x14ac:dyDescent="0.3">
      <c r="A576" s="94" t="s">
        <v>535</v>
      </c>
      <c r="B576" s="95" t="s">
        <v>536</v>
      </c>
      <c r="C576" s="96">
        <v>90.2</v>
      </c>
    </row>
    <row r="577" spans="1:3" ht="15.75" thickBot="1" x14ac:dyDescent="0.3">
      <c r="A577" s="94" t="s">
        <v>537</v>
      </c>
      <c r="B577" s="95" t="s">
        <v>538</v>
      </c>
      <c r="C577" s="96">
        <v>90.2</v>
      </c>
    </row>
    <row r="578" spans="1:3" ht="15.75" thickBot="1" x14ac:dyDescent="0.3">
      <c r="A578" s="94" t="s">
        <v>539</v>
      </c>
      <c r="B578" s="95" t="s">
        <v>540</v>
      </c>
      <c r="C578" s="96">
        <v>14</v>
      </c>
    </row>
    <row r="579" spans="1:3" ht="15.75" thickBot="1" x14ac:dyDescent="0.3">
      <c r="A579" s="94" t="s">
        <v>541</v>
      </c>
      <c r="B579" s="95" t="s">
        <v>542</v>
      </c>
      <c r="C579" s="96">
        <v>0</v>
      </c>
    </row>
    <row r="580" spans="1:3" ht="15.75" thickBot="1" x14ac:dyDescent="0.3">
      <c r="A580" s="94" t="s">
        <v>545</v>
      </c>
      <c r="B580" s="95" t="s">
        <v>546</v>
      </c>
      <c r="C580" s="96">
        <v>52</v>
      </c>
    </row>
    <row r="581" spans="1:3" ht="15.75" thickBot="1" x14ac:dyDescent="0.3">
      <c r="A581" s="94" t="s">
        <v>363</v>
      </c>
      <c r="B581" s="95" t="s">
        <v>364</v>
      </c>
      <c r="C581" s="96">
        <v>52</v>
      </c>
    </row>
    <row r="582" spans="1:3" ht="15.75" thickBot="1" x14ac:dyDescent="0.3">
      <c r="A582" s="94" t="s">
        <v>383</v>
      </c>
      <c r="B582" s="95" t="s">
        <v>384</v>
      </c>
      <c r="C582" s="96">
        <v>52</v>
      </c>
    </row>
    <row r="583" spans="1:3" ht="15.75" thickBot="1" x14ac:dyDescent="0.3">
      <c r="A583" s="94" t="s">
        <v>385</v>
      </c>
      <c r="B583" s="95" t="s">
        <v>386</v>
      </c>
      <c r="C583" s="96">
        <v>50</v>
      </c>
    </row>
    <row r="584" spans="1:3" ht="15.75" thickBot="1" x14ac:dyDescent="0.3">
      <c r="A584" s="94" t="s">
        <v>393</v>
      </c>
      <c r="B584" s="95" t="s">
        <v>394</v>
      </c>
      <c r="C584" s="96">
        <v>50</v>
      </c>
    </row>
    <row r="585" spans="1:3" ht="15.75" thickBot="1" x14ac:dyDescent="0.3">
      <c r="A585" s="94" t="s">
        <v>433</v>
      </c>
      <c r="B585" s="95" t="s">
        <v>434</v>
      </c>
      <c r="C585" s="96">
        <v>2</v>
      </c>
    </row>
    <row r="586" spans="1:3" ht="15.75" thickBot="1" x14ac:dyDescent="0.3">
      <c r="A586" s="94" t="s">
        <v>437</v>
      </c>
      <c r="B586" s="95" t="s">
        <v>438</v>
      </c>
      <c r="C586" s="96">
        <v>2</v>
      </c>
    </row>
    <row r="587" spans="1:3" ht="15.75" thickBot="1" x14ac:dyDescent="0.3">
      <c r="A587" s="94" t="s">
        <v>547</v>
      </c>
      <c r="B587" s="95" t="s">
        <v>548</v>
      </c>
      <c r="C587" s="96">
        <v>52</v>
      </c>
    </row>
    <row r="588" spans="1:3" ht="15.75" thickBot="1" x14ac:dyDescent="0.3">
      <c r="A588" s="94" t="s">
        <v>549</v>
      </c>
      <c r="B588" s="95" t="s">
        <v>550</v>
      </c>
      <c r="C588" s="96">
        <v>52</v>
      </c>
    </row>
    <row r="589" spans="1:3" ht="15.75" thickBot="1" x14ac:dyDescent="0.3">
      <c r="A589" s="94" t="s">
        <v>551</v>
      </c>
      <c r="B589" s="95" t="s">
        <v>552</v>
      </c>
      <c r="C589" s="96">
        <v>34.25</v>
      </c>
    </row>
    <row r="590" spans="1:3" ht="15.75" thickBot="1" x14ac:dyDescent="0.3">
      <c r="A590" s="94" t="s">
        <v>553</v>
      </c>
      <c r="B590" s="95" t="s">
        <v>554</v>
      </c>
      <c r="C590" s="96">
        <v>34.25</v>
      </c>
    </row>
    <row r="591" spans="1:3" ht="15.75" thickBot="1" x14ac:dyDescent="0.3">
      <c r="A591" s="94" t="s">
        <v>363</v>
      </c>
      <c r="B591" s="95" t="s">
        <v>364</v>
      </c>
      <c r="C591" s="96">
        <v>34.25</v>
      </c>
    </row>
    <row r="592" spans="1:3" ht="15.75" thickBot="1" x14ac:dyDescent="0.3">
      <c r="A592" s="94" t="s">
        <v>383</v>
      </c>
      <c r="B592" s="95" t="s">
        <v>384</v>
      </c>
      <c r="C592" s="96">
        <v>34.25</v>
      </c>
    </row>
    <row r="593" spans="1:3" ht="15.75" thickBot="1" x14ac:dyDescent="0.3">
      <c r="A593" s="94" t="s">
        <v>385</v>
      </c>
      <c r="B593" s="95" t="s">
        <v>386</v>
      </c>
      <c r="C593" s="96">
        <v>34.25</v>
      </c>
    </row>
    <row r="594" spans="1:3" ht="15.75" thickBot="1" x14ac:dyDescent="0.3">
      <c r="A594" s="94" t="s">
        <v>403</v>
      </c>
      <c r="B594" s="95" t="s">
        <v>404</v>
      </c>
      <c r="C594" s="96">
        <v>34.25</v>
      </c>
    </row>
    <row r="595" spans="1:3" ht="15.75" thickBot="1" x14ac:dyDescent="0.3">
      <c r="A595" s="94" t="s">
        <v>555</v>
      </c>
      <c r="B595" s="95" t="s">
        <v>556</v>
      </c>
      <c r="C595" s="96">
        <v>34.25</v>
      </c>
    </row>
    <row r="596" spans="1:3" ht="15.75" thickBot="1" x14ac:dyDescent="0.3">
      <c r="A596" s="94" t="s">
        <v>557</v>
      </c>
      <c r="B596" s="95" t="s">
        <v>558</v>
      </c>
      <c r="C596" s="96">
        <v>34.25</v>
      </c>
    </row>
    <row r="597" spans="1:3" ht="15.75" thickBot="1" x14ac:dyDescent="0.3">
      <c r="A597" s="94" t="s">
        <v>559</v>
      </c>
      <c r="B597" s="95" t="s">
        <v>560</v>
      </c>
      <c r="C597" s="96">
        <v>0</v>
      </c>
    </row>
    <row r="598" spans="1:3" ht="15.75" thickBot="1" x14ac:dyDescent="0.3">
      <c r="A598" s="94" t="s">
        <v>561</v>
      </c>
      <c r="B598" s="95" t="s">
        <v>562</v>
      </c>
      <c r="C598" s="96">
        <v>0</v>
      </c>
    </row>
    <row r="599" spans="1:3" ht="15.75" thickBot="1" x14ac:dyDescent="0.3">
      <c r="A599" s="94" t="s">
        <v>563</v>
      </c>
      <c r="B599" s="95" t="s">
        <v>564</v>
      </c>
      <c r="C599" s="96">
        <v>0</v>
      </c>
    </row>
    <row r="600" spans="1:3" ht="15.75" thickBot="1" x14ac:dyDescent="0.3">
      <c r="A600" s="94" t="s">
        <v>565</v>
      </c>
      <c r="B600" s="95" t="s">
        <v>566</v>
      </c>
      <c r="C600" s="96">
        <v>0</v>
      </c>
    </row>
    <row r="601" spans="1:3" ht="15.75" thickBot="1" x14ac:dyDescent="0.3">
      <c r="A601" s="94" t="s">
        <v>569</v>
      </c>
      <c r="B601" s="95" t="s">
        <v>570</v>
      </c>
      <c r="C601" s="96">
        <v>0</v>
      </c>
    </row>
    <row r="602" spans="1:3" ht="15.75" thickBot="1" x14ac:dyDescent="0.3">
      <c r="A602" s="94" t="s">
        <v>571</v>
      </c>
      <c r="B602" s="95" t="s">
        <v>572</v>
      </c>
      <c r="C602" s="96">
        <v>0</v>
      </c>
    </row>
    <row r="603" spans="1:3" ht="15.75" thickBot="1" x14ac:dyDescent="0.3">
      <c r="A603" s="94"/>
      <c r="B603" s="95"/>
      <c r="C603" s="96"/>
    </row>
    <row r="604" spans="1:3" ht="15.75" thickBot="1" x14ac:dyDescent="0.3">
      <c r="A604" s="94"/>
      <c r="B604" s="95" t="s">
        <v>578</v>
      </c>
      <c r="C604" s="96"/>
    </row>
    <row r="605" spans="1:3" ht="15.75" thickBot="1" x14ac:dyDescent="0.3">
      <c r="A605" s="94" t="s">
        <v>255</v>
      </c>
      <c r="B605" s="95" t="s">
        <v>256</v>
      </c>
      <c r="C605" s="96">
        <v>160</v>
      </c>
    </row>
    <row r="606" spans="1:3" ht="15.75" thickBot="1" x14ac:dyDescent="0.3">
      <c r="A606" s="94" t="s">
        <v>259</v>
      </c>
      <c r="B606" s="95" t="s">
        <v>260</v>
      </c>
      <c r="C606" s="96">
        <v>160</v>
      </c>
    </row>
    <row r="607" spans="1:3" ht="15.75" thickBot="1" x14ac:dyDescent="0.3">
      <c r="A607" s="94" t="s">
        <v>314</v>
      </c>
      <c r="B607" s="95" t="s">
        <v>315</v>
      </c>
      <c r="C607" s="96">
        <v>160</v>
      </c>
    </row>
    <row r="608" spans="1:3" ht="15.75" thickBot="1" x14ac:dyDescent="0.3">
      <c r="A608" s="94" t="s">
        <v>324</v>
      </c>
      <c r="B608" s="95" t="s">
        <v>325</v>
      </c>
      <c r="C608" s="96">
        <v>160</v>
      </c>
    </row>
    <row r="609" spans="1:3" ht="15.75" thickBot="1" x14ac:dyDescent="0.3">
      <c r="A609" s="94" t="s">
        <v>576</v>
      </c>
      <c r="B609" s="95" t="s">
        <v>577</v>
      </c>
      <c r="C609" s="96">
        <v>160</v>
      </c>
    </row>
    <row r="610" spans="1:3" ht="15.75" thickBot="1" x14ac:dyDescent="0.3">
      <c r="A610" s="94" t="s">
        <v>340</v>
      </c>
      <c r="B610" s="95" t="s">
        <v>341</v>
      </c>
      <c r="C610" s="96">
        <v>160</v>
      </c>
    </row>
    <row r="611" spans="1:3" ht="15.75" thickBot="1" x14ac:dyDescent="0.3">
      <c r="A611" s="94" t="s">
        <v>342</v>
      </c>
      <c r="B611" s="95" t="s">
        <v>343</v>
      </c>
      <c r="C611" s="96">
        <v>0</v>
      </c>
    </row>
    <row r="612" spans="1:3" ht="23.25" thickBot="1" x14ac:dyDescent="0.3">
      <c r="A612" s="94" t="s">
        <v>344</v>
      </c>
      <c r="B612" s="95" t="s">
        <v>345</v>
      </c>
      <c r="C612" s="96">
        <v>0</v>
      </c>
    </row>
    <row r="613" spans="1:3" ht="15.75" thickBot="1" x14ac:dyDescent="0.3">
      <c r="A613" s="94" t="s">
        <v>346</v>
      </c>
      <c r="B613" s="95" t="s">
        <v>347</v>
      </c>
      <c r="C613" s="96">
        <v>0</v>
      </c>
    </row>
    <row r="614" spans="1:3" ht="45.75" thickBot="1" x14ac:dyDescent="0.3">
      <c r="A614" s="94" t="s">
        <v>352</v>
      </c>
      <c r="B614" s="95" t="s">
        <v>353</v>
      </c>
      <c r="C614" s="96">
        <v>0</v>
      </c>
    </row>
    <row r="615" spans="1:3" ht="34.5" thickBot="1" x14ac:dyDescent="0.3">
      <c r="A615" s="94" t="s">
        <v>354</v>
      </c>
      <c r="B615" s="95" t="s">
        <v>355</v>
      </c>
      <c r="C615" s="96">
        <v>0</v>
      </c>
    </row>
    <row r="616" spans="1:3" ht="15.75" thickBot="1" x14ac:dyDescent="0.3">
      <c r="A616" s="94" t="s">
        <v>356</v>
      </c>
      <c r="B616" s="95" t="s">
        <v>357</v>
      </c>
      <c r="C616" s="96">
        <v>0</v>
      </c>
    </row>
    <row r="617" spans="1:3" ht="23.25" thickBot="1" x14ac:dyDescent="0.3">
      <c r="A617" s="94" t="s">
        <v>358</v>
      </c>
      <c r="B617" s="95" t="s">
        <v>359</v>
      </c>
      <c r="C617" s="96">
        <v>0</v>
      </c>
    </row>
    <row r="618" spans="1:3" ht="15.75" thickBot="1" x14ac:dyDescent="0.3">
      <c r="A618" s="94" t="s">
        <v>360</v>
      </c>
      <c r="B618" s="95" t="s">
        <v>361</v>
      </c>
      <c r="C618" s="96">
        <v>0</v>
      </c>
    </row>
    <row r="619" spans="1:3" ht="15.75" thickBot="1" x14ac:dyDescent="0.3">
      <c r="A619" s="94"/>
      <c r="B619" s="95"/>
      <c r="C619" s="96"/>
    </row>
    <row r="620" spans="1:3" ht="15.75" thickBot="1" x14ac:dyDescent="0.3">
      <c r="A620" s="94" t="s">
        <v>362</v>
      </c>
      <c r="B620" s="95" t="s">
        <v>125</v>
      </c>
      <c r="C620" s="96">
        <v>155</v>
      </c>
    </row>
    <row r="621" spans="1:3" ht="15.75" thickBot="1" x14ac:dyDescent="0.3">
      <c r="A621" s="94" t="s">
        <v>459</v>
      </c>
      <c r="B621" s="95" t="s">
        <v>460</v>
      </c>
      <c r="C621" s="96">
        <v>155</v>
      </c>
    </row>
    <row r="622" spans="1:3" ht="15.75" thickBot="1" x14ac:dyDescent="0.3">
      <c r="A622" s="94" t="s">
        <v>461</v>
      </c>
      <c r="B622" s="95" t="s">
        <v>462</v>
      </c>
      <c r="C622" s="96">
        <v>155</v>
      </c>
    </row>
    <row r="623" spans="1:3" ht="15.75" thickBot="1" x14ac:dyDescent="0.3">
      <c r="A623" s="94" t="s">
        <v>463</v>
      </c>
      <c r="B623" s="95" t="s">
        <v>218</v>
      </c>
      <c r="C623" s="96">
        <v>155</v>
      </c>
    </row>
    <row r="624" spans="1:3" ht="15.75" thickBot="1" x14ac:dyDescent="0.3">
      <c r="A624" s="94" t="s">
        <v>464</v>
      </c>
      <c r="B624" s="95" t="s">
        <v>465</v>
      </c>
      <c r="C624" s="96">
        <v>100</v>
      </c>
    </row>
    <row r="625" spans="1:3" ht="15.75" thickBot="1" x14ac:dyDescent="0.3">
      <c r="A625" s="94" t="s">
        <v>466</v>
      </c>
      <c r="B625" s="95" t="s">
        <v>467</v>
      </c>
      <c r="C625" s="96">
        <v>0</v>
      </c>
    </row>
    <row r="626" spans="1:3" ht="15.75" thickBot="1" x14ac:dyDescent="0.3">
      <c r="A626" s="94" t="s">
        <v>468</v>
      </c>
      <c r="B626" s="95" t="s">
        <v>469</v>
      </c>
      <c r="C626" s="96">
        <v>55</v>
      </c>
    </row>
    <row r="627" spans="1:3" ht="15.75" thickBot="1" x14ac:dyDescent="0.3">
      <c r="A627" s="94" t="s">
        <v>478</v>
      </c>
      <c r="B627" s="95" t="s">
        <v>479</v>
      </c>
      <c r="C627" s="96">
        <v>0</v>
      </c>
    </row>
    <row r="628" spans="1:3" ht="15.75" thickBot="1" x14ac:dyDescent="0.3">
      <c r="A628" s="94" t="s">
        <v>480</v>
      </c>
      <c r="B628" s="95" t="s">
        <v>481</v>
      </c>
      <c r="C628" s="96">
        <v>0</v>
      </c>
    </row>
    <row r="629" spans="1:3" ht="15.75" thickBot="1" x14ac:dyDescent="0.3">
      <c r="A629" s="94" t="s">
        <v>459</v>
      </c>
      <c r="B629" s="95" t="s">
        <v>460</v>
      </c>
      <c r="C629" s="96">
        <v>0</v>
      </c>
    </row>
    <row r="630" spans="1:3" ht="15.75" thickBot="1" x14ac:dyDescent="0.3">
      <c r="A630" s="94" t="s">
        <v>461</v>
      </c>
      <c r="B630" s="95" t="s">
        <v>462</v>
      </c>
      <c r="C630" s="96">
        <v>0</v>
      </c>
    </row>
    <row r="631" spans="1:3" ht="15.75" thickBot="1" x14ac:dyDescent="0.3">
      <c r="A631" s="94" t="s">
        <v>463</v>
      </c>
      <c r="B631" s="95" t="s">
        <v>218</v>
      </c>
      <c r="C631" s="96">
        <v>0</v>
      </c>
    </row>
    <row r="632" spans="1:3" ht="15.75" thickBot="1" x14ac:dyDescent="0.3">
      <c r="A632" s="94" t="s">
        <v>466</v>
      </c>
      <c r="B632" s="95" t="s">
        <v>467</v>
      </c>
      <c r="C632" s="96">
        <v>0</v>
      </c>
    </row>
    <row r="633" spans="1:3" ht="15.75" thickBot="1" x14ac:dyDescent="0.3">
      <c r="A633" s="94" t="s">
        <v>482</v>
      </c>
      <c r="B633" s="95" t="s">
        <v>483</v>
      </c>
      <c r="C633" s="96">
        <v>0</v>
      </c>
    </row>
    <row r="634" spans="1:3" ht="15.75" thickBot="1" x14ac:dyDescent="0.3">
      <c r="A634" s="94" t="s">
        <v>484</v>
      </c>
      <c r="B634" s="95" t="s">
        <v>126</v>
      </c>
      <c r="C634" s="96">
        <v>0</v>
      </c>
    </row>
    <row r="635" spans="1:3" ht="15.75" thickBot="1" x14ac:dyDescent="0.3">
      <c r="A635" s="94" t="s">
        <v>494</v>
      </c>
      <c r="B635" s="95" t="s">
        <v>495</v>
      </c>
      <c r="C635" s="96">
        <v>100</v>
      </c>
    </row>
    <row r="636" spans="1:3" ht="15.75" thickBot="1" x14ac:dyDescent="0.3">
      <c r="A636" s="94" t="s">
        <v>508</v>
      </c>
      <c r="B636" s="95" t="s">
        <v>217</v>
      </c>
      <c r="C636" s="96">
        <v>100</v>
      </c>
    </row>
    <row r="637" spans="1:3" ht="15.75" thickBot="1" x14ac:dyDescent="0.3">
      <c r="A637" s="94" t="s">
        <v>459</v>
      </c>
      <c r="B637" s="95" t="s">
        <v>460</v>
      </c>
      <c r="C637" s="96">
        <v>100</v>
      </c>
    </row>
    <row r="638" spans="1:3" ht="15.75" thickBot="1" x14ac:dyDescent="0.3">
      <c r="A638" s="94" t="s">
        <v>461</v>
      </c>
      <c r="B638" s="95" t="s">
        <v>462</v>
      </c>
      <c r="C638" s="96">
        <v>100</v>
      </c>
    </row>
    <row r="639" spans="1:3" ht="15.75" thickBot="1" x14ac:dyDescent="0.3">
      <c r="A639" s="94" t="s">
        <v>463</v>
      </c>
      <c r="B639" s="95" t="s">
        <v>218</v>
      </c>
      <c r="C639" s="96">
        <v>100</v>
      </c>
    </row>
    <row r="640" spans="1:3" ht="15.75" thickBot="1" x14ac:dyDescent="0.3">
      <c r="A640" s="94" t="s">
        <v>464</v>
      </c>
      <c r="B640" s="95" t="s">
        <v>465</v>
      </c>
      <c r="C640" s="96">
        <v>100</v>
      </c>
    </row>
    <row r="641" spans="1:3" ht="15.75" thickBot="1" x14ac:dyDescent="0.3">
      <c r="A641" s="94" t="s">
        <v>509</v>
      </c>
      <c r="B641" s="95" t="s">
        <v>510</v>
      </c>
      <c r="C641" s="96">
        <v>100</v>
      </c>
    </row>
    <row r="642" spans="1:3" ht="15.75" thickBot="1" x14ac:dyDescent="0.3">
      <c r="A642" s="94" t="s">
        <v>511</v>
      </c>
      <c r="B642" s="95" t="s">
        <v>512</v>
      </c>
      <c r="C642" s="96">
        <v>100</v>
      </c>
    </row>
    <row r="643" spans="1:3" ht="23.25" thickBot="1" x14ac:dyDescent="0.3">
      <c r="A643" s="94" t="s">
        <v>531</v>
      </c>
      <c r="B643" s="95" t="s">
        <v>532</v>
      </c>
      <c r="C643" s="96">
        <v>55</v>
      </c>
    </row>
    <row r="644" spans="1:3" ht="15.75" thickBot="1" x14ac:dyDescent="0.3">
      <c r="A644" s="94" t="s">
        <v>533</v>
      </c>
      <c r="B644" s="95" t="s">
        <v>534</v>
      </c>
      <c r="C644" s="96">
        <v>55</v>
      </c>
    </row>
    <row r="645" spans="1:3" ht="15.75" thickBot="1" x14ac:dyDescent="0.3">
      <c r="A645" s="94" t="s">
        <v>459</v>
      </c>
      <c r="B645" s="95" t="s">
        <v>460</v>
      </c>
      <c r="C645" s="96">
        <v>55</v>
      </c>
    </row>
    <row r="646" spans="1:3" ht="15.75" thickBot="1" x14ac:dyDescent="0.3">
      <c r="A646" s="94" t="s">
        <v>461</v>
      </c>
      <c r="B646" s="95" t="s">
        <v>462</v>
      </c>
      <c r="C646" s="96">
        <v>55</v>
      </c>
    </row>
    <row r="647" spans="1:3" ht="15.75" thickBot="1" x14ac:dyDescent="0.3">
      <c r="A647" s="94" t="s">
        <v>463</v>
      </c>
      <c r="B647" s="95" t="s">
        <v>218</v>
      </c>
      <c r="C647" s="96">
        <v>55</v>
      </c>
    </row>
    <row r="648" spans="1:3" ht="15.75" thickBot="1" x14ac:dyDescent="0.3">
      <c r="A648" s="94" t="s">
        <v>468</v>
      </c>
      <c r="B648" s="95" t="s">
        <v>469</v>
      </c>
      <c r="C648" s="96">
        <v>55</v>
      </c>
    </row>
    <row r="649" spans="1:3" ht="15.75" thickBot="1" x14ac:dyDescent="0.3">
      <c r="A649" s="94" t="s">
        <v>541</v>
      </c>
      <c r="B649" s="95" t="s">
        <v>542</v>
      </c>
      <c r="C649" s="96">
        <v>30</v>
      </c>
    </row>
    <row r="650" spans="1:3" ht="23.25" thickBot="1" x14ac:dyDescent="0.3">
      <c r="A650" s="94" t="s">
        <v>543</v>
      </c>
      <c r="B650" s="95" t="s">
        <v>544</v>
      </c>
      <c r="C650" s="96">
        <v>25</v>
      </c>
    </row>
    <row r="651" spans="1:3" ht="15.75" thickBot="1" x14ac:dyDescent="0.3">
      <c r="A651" s="94" t="s">
        <v>551</v>
      </c>
      <c r="B651" s="95" t="s">
        <v>552</v>
      </c>
      <c r="C651" s="96">
        <v>0</v>
      </c>
    </row>
    <row r="652" spans="1:3" ht="15.75" thickBot="1" x14ac:dyDescent="0.3">
      <c r="A652" s="94" t="s">
        <v>553</v>
      </c>
      <c r="B652" s="95" t="s">
        <v>554</v>
      </c>
      <c r="C652" s="96">
        <v>0</v>
      </c>
    </row>
    <row r="653" spans="1:3" ht="15.75" thickBot="1" x14ac:dyDescent="0.3">
      <c r="A653" s="94" t="s">
        <v>459</v>
      </c>
      <c r="B653" s="95" t="s">
        <v>460</v>
      </c>
      <c r="C653" s="96">
        <v>0</v>
      </c>
    </row>
    <row r="654" spans="1:3" ht="15.75" thickBot="1" x14ac:dyDescent="0.3">
      <c r="A654" s="94" t="s">
        <v>461</v>
      </c>
      <c r="B654" s="95" t="s">
        <v>462</v>
      </c>
      <c r="C654" s="96">
        <v>0</v>
      </c>
    </row>
    <row r="655" spans="1:3" ht="15.75" thickBot="1" x14ac:dyDescent="0.3">
      <c r="A655" s="94" t="s">
        <v>463</v>
      </c>
      <c r="B655" s="95" t="s">
        <v>218</v>
      </c>
      <c r="C655" s="96">
        <v>0</v>
      </c>
    </row>
    <row r="656" spans="1:3" ht="15.75" thickBot="1" x14ac:dyDescent="0.3">
      <c r="A656" s="94" t="s">
        <v>464</v>
      </c>
      <c r="B656" s="95" t="s">
        <v>465</v>
      </c>
      <c r="C656" s="96">
        <v>0</v>
      </c>
    </row>
    <row r="657" spans="1:3" ht="15.75" thickBot="1" x14ac:dyDescent="0.3">
      <c r="A657" s="94" t="s">
        <v>555</v>
      </c>
      <c r="B657" s="95" t="s">
        <v>556</v>
      </c>
      <c r="C657" s="96">
        <v>0</v>
      </c>
    </row>
    <row r="658" spans="1:3" ht="15.75" thickBot="1" x14ac:dyDescent="0.3">
      <c r="A658" s="94" t="s">
        <v>557</v>
      </c>
      <c r="B658" s="95" t="s">
        <v>558</v>
      </c>
      <c r="C658" s="96">
        <v>0</v>
      </c>
    </row>
    <row r="659" spans="1:3" ht="15.75" thickBot="1" x14ac:dyDescent="0.3">
      <c r="A659" s="94" t="s">
        <v>559</v>
      </c>
      <c r="B659" s="95" t="s">
        <v>560</v>
      </c>
      <c r="C659" s="96">
        <v>5</v>
      </c>
    </row>
    <row r="660" spans="1:3" ht="15.75" thickBot="1" x14ac:dyDescent="0.3">
      <c r="A660" s="94" t="s">
        <v>561</v>
      </c>
      <c r="B660" s="95" t="s">
        <v>562</v>
      </c>
      <c r="C660" s="96">
        <v>0</v>
      </c>
    </row>
    <row r="661" spans="1:3" ht="15.75" thickBot="1" x14ac:dyDescent="0.3">
      <c r="A661" s="94" t="s">
        <v>563</v>
      </c>
      <c r="B661" s="95" t="s">
        <v>564</v>
      </c>
      <c r="C661" s="96">
        <v>5</v>
      </c>
    </row>
    <row r="662" spans="1:3" ht="15.75" thickBot="1" x14ac:dyDescent="0.3">
      <c r="A662" s="94" t="s">
        <v>567</v>
      </c>
      <c r="B662" s="95" t="s">
        <v>568</v>
      </c>
      <c r="C662" s="96">
        <v>5</v>
      </c>
    </row>
    <row r="663" spans="1:3" ht="15.75" thickBot="1" x14ac:dyDescent="0.3">
      <c r="A663" s="94" t="s">
        <v>569</v>
      </c>
      <c r="B663" s="95" t="s">
        <v>570</v>
      </c>
      <c r="C663" s="96">
        <v>0</v>
      </c>
    </row>
    <row r="664" spans="1:3" x14ac:dyDescent="0.25">
      <c r="A664" s="94" t="s">
        <v>573</v>
      </c>
      <c r="B664" s="94" t="s">
        <v>574</v>
      </c>
      <c r="C664" s="97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B15B5-194B-4EA6-9DBE-B1AFB662D9D2}">
  <dimension ref="A1:C29"/>
  <sheetViews>
    <sheetView topLeftCell="A14" zoomScale="175" zoomScaleNormal="175" workbookViewId="0">
      <selection activeCell="C1" sqref="C1:C29"/>
    </sheetView>
  </sheetViews>
  <sheetFormatPr defaultRowHeight="15" x14ac:dyDescent="0.25"/>
  <cols>
    <col min="3" max="3" width="19" customWidth="1"/>
  </cols>
  <sheetData>
    <row r="1" spans="1:3" x14ac:dyDescent="0.25">
      <c r="A1" s="123">
        <v>3</v>
      </c>
      <c r="B1" s="123">
        <v>9.1620000000000008</v>
      </c>
      <c r="C1" s="161">
        <f>B1-A1</f>
        <v>6.1620000000000008</v>
      </c>
    </row>
    <row r="2" spans="1:3" x14ac:dyDescent="0.25">
      <c r="A2" s="123">
        <v>225</v>
      </c>
      <c r="B2" s="123">
        <v>283.52960999999999</v>
      </c>
      <c r="C2" s="161">
        <f t="shared" ref="C2:C29" si="0">B2-A2</f>
        <v>58.529609999999991</v>
      </c>
    </row>
    <row r="3" spans="1:3" x14ac:dyDescent="0.25">
      <c r="A3" s="123">
        <v>551.25</v>
      </c>
      <c r="B3" s="123">
        <v>568.32799999999997</v>
      </c>
      <c r="C3" s="161">
        <f t="shared" si="0"/>
        <v>17.077999999999975</v>
      </c>
    </row>
    <row r="4" spans="1:3" x14ac:dyDescent="0.25">
      <c r="A4" s="123">
        <v>300</v>
      </c>
      <c r="B4" s="123">
        <v>319.399</v>
      </c>
      <c r="C4" s="161">
        <f t="shared" si="0"/>
        <v>19.399000000000001</v>
      </c>
    </row>
    <row r="5" spans="1:3" x14ac:dyDescent="0.25">
      <c r="A5" s="123">
        <v>50</v>
      </c>
      <c r="B5" s="123">
        <v>43.7</v>
      </c>
      <c r="C5" s="161">
        <f t="shared" si="0"/>
        <v>-6.2999999999999972</v>
      </c>
    </row>
    <row r="6" spans="1:3" x14ac:dyDescent="0.25">
      <c r="A6" s="123">
        <v>9.75</v>
      </c>
      <c r="B6" s="123">
        <v>12.843999999999999</v>
      </c>
      <c r="C6" s="161">
        <f t="shared" si="0"/>
        <v>3.0939999999999994</v>
      </c>
    </row>
    <row r="7" spans="1:3" x14ac:dyDescent="0.25">
      <c r="A7" s="123">
        <v>80</v>
      </c>
      <c r="B7" s="123">
        <v>82.798000000000002</v>
      </c>
      <c r="C7" s="161">
        <f t="shared" si="0"/>
        <v>2.7980000000000018</v>
      </c>
    </row>
    <row r="8" spans="1:3" x14ac:dyDescent="0.25">
      <c r="A8" s="123">
        <v>1</v>
      </c>
      <c r="B8" s="123">
        <v>3.4239999999999999</v>
      </c>
      <c r="C8" s="161">
        <f t="shared" si="0"/>
        <v>2.4239999999999999</v>
      </c>
    </row>
    <row r="9" spans="1:3" x14ac:dyDescent="0.25">
      <c r="A9" s="123">
        <v>85.5</v>
      </c>
      <c r="B9" s="123">
        <v>80.998000000000005</v>
      </c>
      <c r="C9" s="161">
        <f t="shared" si="0"/>
        <v>-4.5019999999999953</v>
      </c>
    </row>
    <row r="10" spans="1:3" x14ac:dyDescent="0.25">
      <c r="A10" s="123">
        <v>12.75</v>
      </c>
      <c r="B10" s="123">
        <v>5.1100000000000003</v>
      </c>
      <c r="C10" s="161">
        <f t="shared" si="0"/>
        <v>-7.64</v>
      </c>
    </row>
    <row r="11" spans="1:3" x14ac:dyDescent="0.25">
      <c r="A11" s="123">
        <v>12</v>
      </c>
      <c r="B11" s="123">
        <v>18.603000000000002</v>
      </c>
      <c r="C11" s="161">
        <f t="shared" si="0"/>
        <v>6.6030000000000015</v>
      </c>
    </row>
    <row r="12" spans="1:3" x14ac:dyDescent="0.25">
      <c r="A12" s="123">
        <v>1102</v>
      </c>
      <c r="B12" s="123">
        <v>1102</v>
      </c>
      <c r="C12" s="161">
        <f t="shared" si="0"/>
        <v>0</v>
      </c>
    </row>
    <row r="13" spans="1:3" x14ac:dyDescent="0.25">
      <c r="A13" s="123">
        <v>183</v>
      </c>
      <c r="B13" s="123">
        <v>183</v>
      </c>
      <c r="C13" s="161">
        <f t="shared" si="0"/>
        <v>0</v>
      </c>
    </row>
    <row r="14" spans="1:3" x14ac:dyDescent="0.25">
      <c r="A14" s="123">
        <v>1290</v>
      </c>
      <c r="B14" s="123">
        <v>1290</v>
      </c>
      <c r="C14" s="161">
        <f t="shared" si="0"/>
        <v>0</v>
      </c>
    </row>
    <row r="15" spans="1:3" x14ac:dyDescent="0.25">
      <c r="A15" s="123">
        <v>90</v>
      </c>
      <c r="B15" s="123">
        <v>82.201999999999998</v>
      </c>
      <c r="C15" s="161">
        <f t="shared" si="0"/>
        <v>-7.7980000000000018</v>
      </c>
    </row>
    <row r="16" spans="1:3" x14ac:dyDescent="0.25">
      <c r="A16" s="123">
        <v>58</v>
      </c>
      <c r="B16" s="123">
        <v>34.648000000000003</v>
      </c>
      <c r="C16" s="161">
        <f t="shared" si="0"/>
        <v>-23.351999999999997</v>
      </c>
    </row>
    <row r="17" spans="1:3" x14ac:dyDescent="0.25">
      <c r="A17" s="123">
        <v>1.5</v>
      </c>
      <c r="B17" s="123">
        <v>1.542</v>
      </c>
      <c r="C17" s="161">
        <f t="shared" si="0"/>
        <v>4.2000000000000037E-2</v>
      </c>
    </row>
    <row r="18" spans="1:3" x14ac:dyDescent="0.25">
      <c r="A18" s="123">
        <v>5</v>
      </c>
      <c r="B18" s="123">
        <v>4.59</v>
      </c>
      <c r="C18" s="161">
        <f t="shared" si="0"/>
        <v>-0.41000000000000014</v>
      </c>
    </row>
    <row r="19" spans="1:3" x14ac:dyDescent="0.25">
      <c r="A19" s="123">
        <v>2</v>
      </c>
      <c r="B19" s="123">
        <v>1.84</v>
      </c>
      <c r="C19" s="161">
        <f t="shared" si="0"/>
        <v>-0.15999999999999992</v>
      </c>
    </row>
    <row r="20" spans="1:3" x14ac:dyDescent="0.25">
      <c r="A20" s="123">
        <v>0</v>
      </c>
      <c r="B20" s="146">
        <v>0</v>
      </c>
      <c r="C20" s="161">
        <f t="shared" si="0"/>
        <v>0</v>
      </c>
    </row>
    <row r="21" spans="1:3" x14ac:dyDescent="0.25">
      <c r="A21" s="123">
        <v>31.5</v>
      </c>
      <c r="B21" s="123">
        <v>37.173360000000002</v>
      </c>
      <c r="C21" s="161">
        <f t="shared" si="0"/>
        <v>5.6733600000000024</v>
      </c>
    </row>
    <row r="22" spans="1:3" x14ac:dyDescent="0.25">
      <c r="A22" s="123">
        <v>1.5</v>
      </c>
      <c r="B22" s="123">
        <v>2.141</v>
      </c>
      <c r="C22" s="161">
        <f t="shared" si="0"/>
        <v>0.64100000000000001</v>
      </c>
    </row>
    <row r="23" spans="1:3" x14ac:dyDescent="0.25">
      <c r="A23" s="123">
        <v>50</v>
      </c>
      <c r="B23" s="123">
        <v>27.516549999999999</v>
      </c>
      <c r="C23" s="161">
        <f t="shared" si="0"/>
        <v>-22.483450000000001</v>
      </c>
    </row>
    <row r="24" spans="1:3" x14ac:dyDescent="0.25">
      <c r="A24" s="123">
        <v>20</v>
      </c>
      <c r="B24" s="123">
        <v>27.523</v>
      </c>
      <c r="C24" s="161">
        <f t="shared" si="0"/>
        <v>7.5229999999999997</v>
      </c>
    </row>
    <row r="25" spans="1:3" x14ac:dyDescent="0.25">
      <c r="A25" s="123">
        <v>285</v>
      </c>
      <c r="B25" s="123">
        <v>309.96800000000002</v>
      </c>
      <c r="C25" s="161">
        <f t="shared" si="0"/>
        <v>24.968000000000018</v>
      </c>
    </row>
    <row r="26" spans="1:3" x14ac:dyDescent="0.25">
      <c r="A26" s="123">
        <v>-355</v>
      </c>
      <c r="B26" s="146">
        <v>0</v>
      </c>
      <c r="C26" s="161">
        <f t="shared" si="0"/>
        <v>355</v>
      </c>
    </row>
    <row r="27" spans="1:3" x14ac:dyDescent="0.25">
      <c r="A27" s="123">
        <v>0</v>
      </c>
      <c r="B27" s="146">
        <v>4.0640000000000001</v>
      </c>
      <c r="C27" s="161">
        <f t="shared" si="0"/>
        <v>4.0640000000000001</v>
      </c>
    </row>
    <row r="28" spans="1:3" x14ac:dyDescent="0.25">
      <c r="A28" s="123">
        <v>125</v>
      </c>
      <c r="B28" s="123">
        <v>102.14400000000001</v>
      </c>
      <c r="C28" s="161">
        <f t="shared" si="0"/>
        <v>-22.855999999999995</v>
      </c>
    </row>
    <row r="29" spans="1:3" x14ac:dyDescent="0.25">
      <c r="A29" s="123">
        <v>60</v>
      </c>
      <c r="B29" s="123">
        <v>49.265000000000001</v>
      </c>
      <c r="C29" s="161">
        <f t="shared" si="0"/>
        <v>-10.734999999999999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4</vt:i4>
      </vt:variant>
    </vt:vector>
  </HeadingPairs>
  <TitlesOfParts>
    <vt:vector size="4" baseType="lpstr">
      <vt:lpstr>Foaie1</vt:lpstr>
      <vt:lpstr>Foaie2</vt:lpstr>
      <vt:lpstr>Foaie3</vt:lpstr>
      <vt:lpstr>Foaie4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baz</dc:creator>
  <cp:lastModifiedBy>Andrei Andriescu</cp:lastModifiedBy>
  <cp:lastPrinted>2022-10-20T09:38:19Z</cp:lastPrinted>
  <dcterms:created xsi:type="dcterms:W3CDTF">2012-05-05T13:56:19Z</dcterms:created>
  <dcterms:modified xsi:type="dcterms:W3CDTF">2023-10-18T09:25:37Z</dcterms:modified>
</cp:coreProperties>
</file>